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rachi\publication\DS - 2020 (20-12-2021)\15. CRIME 2020\"/>
    </mc:Choice>
  </mc:AlternateContent>
  <bookViews>
    <workbookView xWindow="-120" yWindow="-120" windowWidth="15600" windowHeight="11160" firstSheet="2" activeTab="12"/>
  </bookViews>
  <sheets>
    <sheet name="334" sheetId="16" r:id="rId1"/>
    <sheet name="330-" sheetId="15" r:id="rId2"/>
    <sheet name="331, 332, 333" sheetId="14" r:id="rId3"/>
    <sheet name="334-335" sheetId="13" r:id="rId4"/>
    <sheet name="336" sheetId="12" r:id="rId5"/>
    <sheet name="337" sheetId="11" r:id="rId6"/>
    <sheet name="338" sheetId="5" r:id="rId7"/>
    <sheet name="339" sheetId="6" r:id="rId8"/>
    <sheet name="340" sheetId="7" r:id="rId9"/>
    <sheet name="341" sheetId="8" r:id="rId10"/>
    <sheet name="342" sheetId="9" r:id="rId11"/>
    <sheet name="348" sheetId="10" r:id="rId12"/>
    <sheet name="349-Blank" sheetId="17" r:id="rId13"/>
  </sheets>
  <definedNames>
    <definedName name="\Z" localSheetId="1">'330-'!$K$10</definedName>
    <definedName name="\Z" localSheetId="2">'331, 332, 333'!$H$10</definedName>
    <definedName name="\Z" localSheetId="0">'334'!$G$10</definedName>
    <definedName name="\Z" localSheetId="3">'334-335'!$J$11</definedName>
    <definedName name="\Z" localSheetId="4">#REF!</definedName>
    <definedName name="\Z" localSheetId="5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>#REF!</definedName>
    <definedName name="_xlnm.Print_Area" localSheetId="1">'330-'!$A$1:$G$41</definedName>
    <definedName name="_xlnm.Print_Area" localSheetId="2">'331, 332, 333'!$A$1:$G$117</definedName>
    <definedName name="_xlnm.Print_Area" localSheetId="0">'334'!$A$1:$F$41</definedName>
    <definedName name="_xlnm.Print_Area" localSheetId="3">'334-335'!$A$1:$G$81</definedName>
    <definedName name="_xlnm.Print_Area" localSheetId="4">'336'!$A$1:$D$40</definedName>
    <definedName name="_xlnm.Print_Area" localSheetId="5">'337'!$A$1:$E$40</definedName>
    <definedName name="_xlnm.Print_Area" localSheetId="6">'338'!$A$1:$D$41</definedName>
    <definedName name="_xlnm.Print_Area" localSheetId="7">'339'!$A$1:$C$41</definedName>
    <definedName name="_xlnm.Print_Area" localSheetId="8">'340'!$A$1:$D$42</definedName>
    <definedName name="_xlnm.Print_Area" localSheetId="9">'341'!$A$1:$E$41</definedName>
    <definedName name="_xlnm.Print_Area" localSheetId="10">'342'!$A$1:$D$41</definedName>
    <definedName name="_xlnm.Print_Area" localSheetId="11">'348'!$A$1:$C$41</definedName>
    <definedName name="Print_Area_MI" localSheetId="1">'330-'!$A$1:$C$41</definedName>
    <definedName name="Print_Area_MI" localSheetId="2">'331, 332, 333'!$A$1:$C$37</definedName>
    <definedName name="Print_Area_MI" localSheetId="0">'334'!$A$1:$C$38</definedName>
    <definedName name="Print_Area_MI" localSheetId="3">'334-335'!$A$1:$C$40</definedName>
  </definedNames>
  <calcPr calcId="162913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6" l="1"/>
  <c r="D11" i="16"/>
  <c r="E11" i="16"/>
  <c r="F11" i="16"/>
  <c r="C20" i="16"/>
  <c r="C28" i="16"/>
  <c r="C37" i="16"/>
  <c r="C11" i="15"/>
  <c r="E11" i="15"/>
  <c r="F11" i="15"/>
  <c r="D18" i="15"/>
  <c r="D21" i="15"/>
  <c r="D24" i="15"/>
  <c r="D38" i="15"/>
  <c r="C11" i="14"/>
  <c r="E11" i="14"/>
  <c r="F11" i="14"/>
  <c r="G11" i="14"/>
  <c r="D37" i="14"/>
  <c r="D11" i="14" s="1"/>
  <c r="E51" i="14"/>
  <c r="F51" i="14"/>
  <c r="G51" i="14"/>
  <c r="C77" i="14"/>
  <c r="C51" i="14" s="1"/>
  <c r="D77" i="14"/>
  <c r="D51" i="14" s="1"/>
  <c r="E90" i="14"/>
  <c r="F90" i="14"/>
  <c r="C116" i="14"/>
  <c r="C90" i="14" s="1"/>
  <c r="D116" i="14"/>
  <c r="D90" i="14" s="1"/>
  <c r="C12" i="13"/>
  <c r="E12" i="13"/>
  <c r="F12" i="13"/>
  <c r="G12" i="13"/>
  <c r="D38" i="13"/>
  <c r="D12" i="13" s="1"/>
  <c r="E54" i="13"/>
  <c r="F54" i="13"/>
  <c r="G54" i="13"/>
  <c r="C80" i="13"/>
  <c r="C54" i="13" s="1"/>
  <c r="D80" i="13"/>
  <c r="D54" i="13" s="1"/>
  <c r="B10" i="12"/>
  <c r="C10" i="12"/>
  <c r="D10" i="12"/>
  <c r="B10" i="11"/>
  <c r="C10" i="11"/>
  <c r="D10" i="11"/>
  <c r="E10" i="11"/>
  <c r="C11" i="16" l="1"/>
  <c r="D11" i="15"/>
  <c r="E37" i="8"/>
  <c r="D37" i="8"/>
  <c r="C37" i="8"/>
  <c r="B37" i="8"/>
  <c r="E31" i="8"/>
  <c r="D31" i="8"/>
  <c r="C31" i="8"/>
  <c r="B31" i="8"/>
  <c r="E27" i="8"/>
  <c r="D27" i="8"/>
  <c r="C27" i="8"/>
  <c r="B27" i="8"/>
  <c r="E23" i="8"/>
  <c r="D23" i="8"/>
  <c r="C23" i="8"/>
  <c r="B23" i="8"/>
  <c r="E13" i="8"/>
  <c r="D13" i="8"/>
  <c r="C13" i="8"/>
  <c r="B13" i="8"/>
  <c r="B12" i="8"/>
  <c r="E11" i="8" l="1"/>
  <c r="B11" i="8"/>
  <c r="D24" i="7"/>
  <c r="C24" i="7"/>
  <c r="B24" i="7"/>
  <c r="D14" i="7"/>
  <c r="D12" i="7" s="1"/>
  <c r="C14" i="7"/>
  <c r="B14" i="7"/>
  <c r="C11" i="6"/>
  <c r="B11" i="6"/>
  <c r="D11" i="5"/>
  <c r="C11" i="5"/>
  <c r="B11" i="5"/>
  <c r="B12" i="7" l="1"/>
  <c r="C12" i="7"/>
</calcChain>
</file>

<file path=xl/sharedStrings.xml><?xml version="1.0" encoding="utf-8"?>
<sst xmlns="http://schemas.openxmlformats.org/spreadsheetml/2006/main" count="568" uniqueCount="123">
  <si>
    <t>Thatta</t>
  </si>
  <si>
    <t>Hyderabad</t>
  </si>
  <si>
    <t>Badin</t>
  </si>
  <si>
    <t>Dadu</t>
  </si>
  <si>
    <t>Mirpurkhas</t>
  </si>
  <si>
    <t>Khairpur</t>
  </si>
  <si>
    <t>Sukkur</t>
  </si>
  <si>
    <t>Ghotki</t>
  </si>
  <si>
    <t>Naushero Feroze</t>
  </si>
  <si>
    <t>Jacobabad</t>
  </si>
  <si>
    <t>Larkana</t>
  </si>
  <si>
    <t>SINDH</t>
  </si>
  <si>
    <t>Sanghar</t>
  </si>
  <si>
    <t>Prohibition</t>
  </si>
  <si>
    <t xml:space="preserve">Arms </t>
  </si>
  <si>
    <t>Province/District</t>
  </si>
  <si>
    <t xml:space="preserve"> Fatal accident</t>
  </si>
  <si>
    <t>KARACHI REGION</t>
  </si>
  <si>
    <t>Matiari</t>
  </si>
  <si>
    <t xml:space="preserve">Tando Mohammad Khan </t>
  </si>
  <si>
    <t xml:space="preserve">Tando Allah Yar </t>
  </si>
  <si>
    <t>Jamshoro</t>
  </si>
  <si>
    <t>Umerkot</t>
  </si>
  <si>
    <t>SUKKUR REGION</t>
  </si>
  <si>
    <t>HYDERABAD REGION</t>
  </si>
  <si>
    <t>Ordinance</t>
  </si>
  <si>
    <t>Kashmore@Kandhkot</t>
  </si>
  <si>
    <t>Tharparkar@Mithi</t>
  </si>
  <si>
    <t>CRIMES</t>
  </si>
  <si>
    <t>Shikarpur</t>
  </si>
  <si>
    <t>Kamber Shahdadkot</t>
  </si>
  <si>
    <t>MIRPURKHAS REGION</t>
  </si>
  <si>
    <t>LARKANA REGION</t>
  </si>
  <si>
    <t>Cont..</t>
  </si>
  <si>
    <t>S.B.Abad</t>
  </si>
  <si>
    <t>Sujawal</t>
  </si>
  <si>
    <t>S.B.ABAD REGION</t>
  </si>
  <si>
    <t>2018 TO 2019</t>
  </si>
  <si>
    <t>15.08           DISTRICT WISE BREAK-UP OF CRIMES IN SINDH,</t>
  </si>
  <si>
    <t>Gambling Ordinance</t>
  </si>
  <si>
    <t>Other Local &amp;                             Special Laws</t>
  </si>
  <si>
    <t>15.08       DISTRICT WISE BREAK-UP OF CRIMES IN SINDH,</t>
  </si>
  <si>
    <t>Murder</t>
  </si>
  <si>
    <t xml:space="preserve">Attempt to </t>
  </si>
  <si>
    <t xml:space="preserve">Kidnapping </t>
  </si>
  <si>
    <t>Cases</t>
  </si>
  <si>
    <t>15.08           DISTRICT WISE BREAK-UP OF CRIMES IN SINDH</t>
  </si>
  <si>
    <t>Dacoity</t>
  </si>
  <si>
    <t>Robbery</t>
  </si>
  <si>
    <t xml:space="preserve">Moter Vehicle Theft </t>
  </si>
  <si>
    <t xml:space="preserve">Car &amp; Other </t>
  </si>
  <si>
    <t>Moter Cycle</t>
  </si>
  <si>
    <t>{?}~{d 1}{branch \z}</t>
  </si>
  <si>
    <t>Fatal Accident</t>
  </si>
  <si>
    <t>Prohibition Ordinance</t>
  </si>
  <si>
    <t>Arms          Ordinance</t>
  </si>
  <si>
    <t>S.B.Abad REGION</t>
  </si>
  <si>
    <t>Kidnapping Cases</t>
  </si>
  <si>
    <t>Attempt to Murder</t>
  </si>
  <si>
    <t xml:space="preserve"> 2018 TO 2019</t>
  </si>
  <si>
    <t>15. 08       DISTRICT WISE BREAKUP OF CRIMES IN SINDH</t>
  </si>
  <si>
    <t>Miscellaneous Cases</t>
  </si>
  <si>
    <t>Other Local and Special Law</t>
  </si>
  <si>
    <t>Arms Ordinance</t>
  </si>
  <si>
    <t>Non-Fatal Accident</t>
  </si>
  <si>
    <t>Assault on Public Servant</t>
  </si>
  <si>
    <t>Suicide/Attempt to Suicide</t>
  </si>
  <si>
    <t>Simple Hurt Cases</t>
  </si>
  <si>
    <t>Rioting</t>
  </si>
  <si>
    <t>Rape/Zina Ordinance</t>
  </si>
  <si>
    <t>Child Lifting</t>
  </si>
  <si>
    <t>Kidnapping / Abduction</t>
  </si>
  <si>
    <t>Recovery of Stolen Property</t>
  </si>
  <si>
    <t>Other Theft</t>
  </si>
  <si>
    <t>Cattle Theft</t>
  </si>
  <si>
    <t>Burglary</t>
  </si>
  <si>
    <t xml:space="preserve">Highway Robery </t>
  </si>
  <si>
    <t xml:space="preserve">Highway Dacoity </t>
  </si>
  <si>
    <t>Attempted Murder</t>
  </si>
  <si>
    <t>ALL REPORTED CRIMES</t>
  </si>
  <si>
    <t>2016</t>
  </si>
  <si>
    <t>2015</t>
  </si>
  <si>
    <t>HEADS</t>
  </si>
  <si>
    <t>**   =  Included Snatch / Theft of Motor Cycle and other Vehicles.</t>
  </si>
  <si>
    <t>*      =  Included bank, petrol pump and other Dacoity / Robery.</t>
  </si>
  <si>
    <t>Vehicle Theft **</t>
  </si>
  <si>
    <t xml:space="preserve">Other Robery * </t>
  </si>
  <si>
    <t>Other Dacoity *</t>
  </si>
  <si>
    <t>2019</t>
  </si>
  <si>
    <t>2018</t>
  </si>
  <si>
    <t>2017</t>
  </si>
  <si>
    <t xml:space="preserve"> </t>
  </si>
  <si>
    <t>**  =  Included Snatch / Theft of Motor Cycle and other Vehicles.</t>
  </si>
  <si>
    <t>*     =  Included bank, petrol pump and other Dacoity / Robery.</t>
  </si>
  <si>
    <t>..</t>
  </si>
  <si>
    <t>Excise &amp; Opium Act</t>
  </si>
  <si>
    <t xml:space="preserve"> 2015  TO  2019</t>
  </si>
  <si>
    <t>Note: Larkana and Mirpurkhas Regions abolished and merged in Hyderabad and Sukkur Region from the year, 2001.</t>
  </si>
  <si>
    <t>-</t>
  </si>
  <si>
    <t xml:space="preserve">Vehicle Theft ** </t>
  </si>
  <si>
    <t>Other Robery *</t>
  </si>
  <si>
    <t>15.08      DISTRICT WISE BREAKUP OF CRIMES IN SINDH</t>
  </si>
  <si>
    <t xml:space="preserve">15.01       CRIMES UNDER DIFFERENT HEADS </t>
  </si>
  <si>
    <t xml:space="preserve">          IN SINDH, 2015 TO 2019</t>
  </si>
  <si>
    <t xml:space="preserve">15.03      CRIMES UNDER DIFFERENT HEADS IN </t>
  </si>
  <si>
    <t xml:space="preserve">              HYDERABAD REGION, 2015 TO 2019</t>
  </si>
  <si>
    <t xml:space="preserve">15.04   CRIMES UNDER DIFFERENT HEADS IN </t>
  </si>
  <si>
    <t xml:space="preserve">         MIRPURKHAS REGION, 2015 TO 2019</t>
  </si>
  <si>
    <t xml:space="preserve">15.05   CRIMES UNDER DIFFERENT HEADS IN </t>
  </si>
  <si>
    <t xml:space="preserve">      LARKANA REGION, 2015 TO 2019</t>
  </si>
  <si>
    <t xml:space="preserve">15.06       CRIMES UNDER DIFFERENT HEADS IN  </t>
  </si>
  <si>
    <t xml:space="preserve">            SUKKUR REGION, 2015 TO 2019</t>
  </si>
  <si>
    <t>15.07       CRIMES UNDER DIFFERENT HEADS IN</t>
  </si>
  <si>
    <t xml:space="preserve">            S.B.ABAD REGION, 2015 TO 2019</t>
  </si>
  <si>
    <t>15.08        DISTRICT WISE BREAK-UP OF CRIMES IN SINDH</t>
  </si>
  <si>
    <t>15.08        DISTRICT WISE BREAK-UP OF CRIMES IN SINDH,</t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</si>
  <si>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Police Department Sindh.</t>
    </r>
  </si>
  <si>
    <t>15.02       CRIMES UNDER DIFFERENT HEADS IN KARACHI REGION</t>
  </si>
  <si>
    <r>
      <rPr>
        <b/>
        <sz val="10"/>
        <rFont val="Times New Roman"/>
        <family val="1"/>
      </rPr>
      <t xml:space="preserve"> Source:-</t>
    </r>
    <r>
      <rPr>
        <sz val="10"/>
        <rFont val="Times New Roman"/>
        <family val="1"/>
      </rPr>
      <t xml:space="preserve"> Police Department Sindh.</t>
    </r>
  </si>
  <si>
    <r>
      <rPr>
        <b/>
        <sz val="10"/>
        <rFont val="Times New Roman"/>
        <family val="1"/>
      </rPr>
      <t>Source:</t>
    </r>
    <r>
      <rPr>
        <sz val="10"/>
        <rFont val="Times New Roman"/>
        <family val="1"/>
      </rPr>
      <t>- Police Department Sindh.</t>
    </r>
  </si>
  <si>
    <t>Cont...</t>
  </si>
  <si>
    <t>Cont…</t>
  </si>
  <si>
    <t>Other Local &amp; Special Laws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</si>
</sst>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9">
    <font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7"/>
      <name val="MS PMincho"/>
      <family val="1"/>
      <charset val="128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Tms Rmn"/>
      <family val="1"/>
    </font>
    <font>
      <b/>
      <i/>
      <sz val="10"/>
      <name val="Times New Roman"/>
      <family val="1"/>
    </font>
    <font>
      <b/>
      <u val="doub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164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</cellStyleXfs>
  <cellXfs count="315">
    <xf numFmtId="164" fontId="0" fillId="0" borderId="0" xfId="0"/>
    <xf numFmtId="164" fontId="4" fillId="0" borderId="0" xfId="0" applyFont="1" applyAlignment="1">
      <alignment horizontal="left"/>
    </xf>
    <xf numFmtId="164" fontId="4" fillId="0" borderId="0" xfId="4" applyNumberFormat="1" applyFont="1" applyAlignment="1">
      <alignment horizontal="left"/>
    </xf>
    <xf numFmtId="164" fontId="4" fillId="0" borderId="0" xfId="5" applyNumberFormat="1" applyFont="1" applyAlignment="1">
      <alignment horizontal="left"/>
    </xf>
    <xf numFmtId="164" fontId="4" fillId="0" borderId="0" xfId="6" applyNumberFormat="1" applyFont="1" applyAlignment="1">
      <alignment horizontal="left"/>
    </xf>
    <xf numFmtId="164" fontId="4" fillId="0" borderId="0" xfId="7" applyNumberFormat="1" applyFont="1" applyAlignment="1">
      <alignment horizontal="left"/>
    </xf>
    <xf numFmtId="164" fontId="5" fillId="0" borderId="0" xfId="7" applyNumberFormat="1" applyFont="1"/>
    <xf numFmtId="37" fontId="5" fillId="0" borderId="0" xfId="7" applyNumberFormat="1" applyFont="1" applyProtection="1"/>
    <xf numFmtId="164" fontId="5" fillId="0" borderId="0" xfId="6" quotePrefix="1" applyNumberFormat="1" applyFont="1"/>
    <xf numFmtId="164" fontId="5" fillId="0" borderId="0" xfId="6" applyNumberFormat="1" applyFont="1" applyBorder="1" applyAlignment="1">
      <alignment horizontal="fill"/>
    </xf>
    <xf numFmtId="164" fontId="5" fillId="0" borderId="0" xfId="6" applyNumberFormat="1" applyFont="1"/>
    <xf numFmtId="37" fontId="5" fillId="0" borderId="0" xfId="6" applyNumberFormat="1" applyFont="1" applyBorder="1" applyAlignment="1" applyProtection="1">
      <alignment horizontal="fill"/>
    </xf>
    <xf numFmtId="164" fontId="5" fillId="0" borderId="0" xfId="6" applyNumberFormat="1" applyFont="1" applyBorder="1"/>
    <xf numFmtId="164" fontId="5" fillId="0" borderId="0" xfId="5" applyNumberFormat="1" applyFont="1"/>
    <xf numFmtId="37" fontId="5" fillId="0" borderId="0" xfId="5" applyNumberFormat="1" applyFont="1" applyProtection="1"/>
    <xf numFmtId="164" fontId="5" fillId="0" borderId="0" xfId="4" quotePrefix="1" applyNumberFormat="1" applyFont="1"/>
    <xf numFmtId="164" fontId="5" fillId="0" borderId="0" xfId="4" applyNumberFormat="1" applyFont="1"/>
    <xf numFmtId="164" fontId="5" fillId="0" borderId="0" xfId="4" quotePrefix="1" applyNumberFormat="1" applyFont="1" applyAlignment="1">
      <alignment horizontal="center"/>
    </xf>
    <xf numFmtId="164" fontId="5" fillId="0" borderId="0" xfId="3" applyNumberFormat="1" applyFont="1" applyBorder="1" applyAlignment="1">
      <alignment horizontal="right"/>
    </xf>
    <xf numFmtId="164" fontId="5" fillId="0" borderId="0" xfId="0" applyFont="1" applyBorder="1" applyAlignment="1">
      <alignment horizontal="right"/>
    </xf>
    <xf numFmtId="164" fontId="5" fillId="0" borderId="0" xfId="0" applyFont="1" applyAlignment="1">
      <alignment horizontal="right"/>
    </xf>
    <xf numFmtId="37" fontId="5" fillId="0" borderId="0" xfId="0" applyNumberFormat="1" applyFont="1" applyBorder="1" applyAlignment="1" applyProtection="1">
      <alignment horizontal="right"/>
    </xf>
    <xf numFmtId="164" fontId="5" fillId="0" borderId="0" xfId="7" quotePrefix="1" applyNumberFormat="1" applyFont="1" applyAlignment="1">
      <alignment horizontal="left"/>
    </xf>
    <xf numFmtId="164" fontId="5" fillId="0" borderId="0" xfId="6" quotePrefix="1" applyNumberFormat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164" fontId="5" fillId="0" borderId="0" xfId="4" quotePrefix="1" applyNumberFormat="1" applyFont="1" applyAlignment="1">
      <alignment horizontal="left"/>
    </xf>
    <xf numFmtId="37" fontId="5" fillId="0" borderId="0" xfId="7" applyNumberFormat="1" applyFont="1" applyAlignment="1" applyProtection="1">
      <alignment horizontal="left"/>
    </xf>
    <xf numFmtId="164" fontId="5" fillId="0" borderId="0" xfId="7" quotePrefix="1" applyNumberFormat="1" applyFont="1" applyAlignment="1">
      <alignment horizontal="left"/>
    </xf>
    <xf numFmtId="164" fontId="5" fillId="0" borderId="0" xfId="7" applyNumberFormat="1" applyFont="1" applyAlignment="1">
      <alignment horizontal="left" vertical="center" wrapText="1"/>
    </xf>
    <xf numFmtId="164" fontId="5" fillId="0" borderId="0" xfId="6" quotePrefix="1" applyNumberFormat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164" fontId="2" fillId="0" borderId="0" xfId="5" applyNumberFormat="1" applyFont="1" applyAlignment="1">
      <alignment horizontal="center"/>
    </xf>
    <xf numFmtId="164" fontId="5" fillId="0" borderId="0" xfId="4" quotePrefix="1" applyNumberFormat="1" applyFont="1" applyAlignment="1">
      <alignment horizontal="left"/>
    </xf>
    <xf numFmtId="164" fontId="2" fillId="0" borderId="0" xfId="3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2" fillId="0" borderId="0" xfId="7" quotePrefix="1" applyNumberFormat="1" applyFont="1" applyAlignment="1">
      <alignment horizontal="center" vertical="center"/>
    </xf>
    <xf numFmtId="164" fontId="2" fillId="0" borderId="0" xfId="7" applyNumberFormat="1" applyFont="1" applyBorder="1" applyAlignment="1">
      <alignment horizontal="center"/>
    </xf>
    <xf numFmtId="164" fontId="4" fillId="0" borderId="0" xfId="7" applyNumberFormat="1" applyFont="1" applyAlignment="1">
      <alignment horizontal="center"/>
    </xf>
    <xf numFmtId="164" fontId="4" fillId="0" borderId="0" xfId="7" applyNumberFormat="1" applyFont="1"/>
    <xf numFmtId="164" fontId="7" fillId="0" borderId="0" xfId="7" quotePrefix="1" applyNumberFormat="1" applyFont="1" applyAlignment="1">
      <alignment horizontal="right"/>
    </xf>
    <xf numFmtId="164" fontId="4" fillId="0" borderId="0" xfId="7" applyNumberFormat="1" applyFont="1" applyBorder="1" applyAlignment="1">
      <alignment horizontal="center"/>
    </xf>
    <xf numFmtId="164" fontId="4" fillId="0" borderId="1" xfId="7" applyNumberFormat="1" applyFont="1" applyBorder="1" applyAlignment="1">
      <alignment horizontal="center"/>
    </xf>
    <xf numFmtId="164" fontId="4" fillId="0" borderId="7" xfId="7" applyNumberFormat="1" applyFont="1" applyBorder="1" applyAlignment="1">
      <alignment horizontal="left" vertical="center"/>
    </xf>
    <xf numFmtId="164" fontId="4" fillId="0" borderId="10" xfId="7" applyNumberFormat="1" applyFont="1" applyBorder="1" applyAlignment="1">
      <alignment horizontal="center" vertical="center"/>
    </xf>
    <xf numFmtId="164" fontId="4" fillId="0" borderId="9" xfId="7" applyNumberFormat="1" applyFont="1" applyBorder="1" applyAlignment="1">
      <alignment horizontal="center" vertical="center"/>
    </xf>
    <xf numFmtId="164" fontId="4" fillId="0" borderId="5" xfId="7" applyNumberFormat="1" applyFont="1" applyBorder="1" applyAlignment="1">
      <alignment horizontal="center" vertical="center"/>
    </xf>
    <xf numFmtId="164" fontId="4" fillId="0" borderId="4" xfId="7" applyNumberFormat="1" applyFont="1" applyBorder="1" applyAlignment="1">
      <alignment horizontal="center" vertical="center"/>
    </xf>
    <xf numFmtId="164" fontId="4" fillId="0" borderId="0" xfId="7" applyNumberFormat="1" applyFont="1" applyBorder="1" applyAlignment="1">
      <alignment horizontal="left" vertical="center"/>
    </xf>
    <xf numFmtId="164" fontId="4" fillId="0" borderId="11" xfId="7" applyNumberFormat="1" applyFont="1" applyBorder="1" applyAlignment="1">
      <alignment horizontal="center" vertical="center"/>
    </xf>
    <xf numFmtId="164" fontId="4" fillId="0" borderId="13" xfId="7" applyNumberFormat="1" applyFont="1" applyBorder="1" applyAlignment="1">
      <alignment horizontal="center" vertical="center"/>
    </xf>
    <xf numFmtId="164" fontId="4" fillId="0" borderId="1" xfId="7" applyNumberFormat="1" applyFont="1" applyBorder="1" applyAlignment="1">
      <alignment horizontal="left" vertical="center"/>
    </xf>
    <xf numFmtId="164" fontId="4" fillId="0" borderId="12" xfId="7" applyNumberFormat="1" applyFont="1" applyBorder="1" applyAlignment="1">
      <alignment horizontal="center" vertical="center"/>
    </xf>
    <xf numFmtId="164" fontId="4" fillId="0" borderId="6" xfId="7" applyNumberFormat="1" applyFont="1" applyBorder="1" applyAlignment="1">
      <alignment horizontal="center" vertical="center"/>
    </xf>
    <xf numFmtId="164" fontId="5" fillId="0" borderId="0" xfId="7" applyNumberFormat="1" applyFont="1" applyBorder="1" applyAlignment="1">
      <alignment horizontal="fill"/>
    </xf>
    <xf numFmtId="164" fontId="4" fillId="0" borderId="0" xfId="7" applyNumberFormat="1" applyFont="1" applyBorder="1" applyAlignment="1">
      <alignment vertical="center"/>
    </xf>
    <xf numFmtId="3" fontId="4" fillId="0" borderId="0" xfId="7" applyNumberFormat="1" applyFont="1" applyAlignment="1">
      <alignment horizontal="center"/>
    </xf>
    <xf numFmtId="164" fontId="5" fillId="0" borderId="0" xfId="7" applyNumberFormat="1" applyFont="1" applyAlignment="1">
      <alignment horizontal="left"/>
    </xf>
    <xf numFmtId="3" fontId="5" fillId="0" borderId="0" xfId="7" applyNumberFormat="1" applyFont="1" applyAlignment="1">
      <alignment horizontal="center"/>
    </xf>
    <xf numFmtId="3" fontId="5" fillId="0" borderId="0" xfId="7" applyNumberFormat="1" applyFont="1" applyFill="1" applyBorder="1"/>
    <xf numFmtId="38" fontId="5" fillId="0" borderId="0" xfId="7" quotePrefix="1" applyNumberFormat="1" applyFont="1" applyAlignment="1">
      <alignment horizontal="center"/>
    </xf>
    <xf numFmtId="164" fontId="5" fillId="0" borderId="1" xfId="7" applyNumberFormat="1" applyFont="1" applyBorder="1" applyAlignment="1">
      <alignment horizontal="left"/>
    </xf>
    <xf numFmtId="3" fontId="5" fillId="0" borderId="1" xfId="7" applyNumberFormat="1" applyFont="1" applyBorder="1" applyAlignment="1">
      <alignment horizontal="center"/>
    </xf>
    <xf numFmtId="3" fontId="5" fillId="0" borderId="1" xfId="7" applyNumberFormat="1" applyFont="1" applyFill="1" applyBorder="1"/>
    <xf numFmtId="164" fontId="2" fillId="0" borderId="0" xfId="6" quotePrefix="1" applyNumberFormat="1" applyFont="1" applyAlignment="1">
      <alignment horizontal="center"/>
    </xf>
    <xf numFmtId="164" fontId="2" fillId="0" borderId="0" xfId="6" applyNumberFormat="1" applyFont="1" applyAlignment="1">
      <alignment horizontal="center"/>
    </xf>
    <xf numFmtId="164" fontId="4" fillId="0" borderId="0" xfId="6" applyNumberFormat="1" applyFont="1" applyAlignment="1">
      <alignment horizontal="center" vertical="center"/>
    </xf>
    <xf numFmtId="164" fontId="7" fillId="0" borderId="0" xfId="6" applyNumberFormat="1" applyFont="1" applyAlignment="1">
      <alignment horizontal="left"/>
    </xf>
    <xf numFmtId="164" fontId="4" fillId="0" borderId="0" xfId="6" applyNumberFormat="1" applyFont="1"/>
    <xf numFmtId="164" fontId="4" fillId="0" borderId="7" xfId="6" applyNumberFormat="1" applyFont="1" applyBorder="1" applyAlignment="1">
      <alignment horizontal="left" vertical="center"/>
    </xf>
    <xf numFmtId="164" fontId="4" fillId="0" borderId="2" xfId="6" applyNumberFormat="1" applyFont="1" applyBorder="1" applyAlignment="1">
      <alignment horizontal="left" vertical="center"/>
    </xf>
    <xf numFmtId="164" fontId="4" fillId="0" borderId="10" xfId="6" quotePrefix="1" applyNumberFormat="1" applyFont="1" applyBorder="1" applyAlignment="1">
      <alignment horizontal="center" vertical="center"/>
    </xf>
    <xf numFmtId="164" fontId="4" fillId="0" borderId="4" xfId="6" quotePrefix="1" applyNumberFormat="1" applyFont="1" applyBorder="1" applyAlignment="1">
      <alignment horizontal="center" vertical="center"/>
    </xf>
    <xf numFmtId="164" fontId="4" fillId="0" borderId="0" xfId="6" applyNumberFormat="1" applyFont="1" applyBorder="1" applyAlignment="1">
      <alignment horizontal="left" vertical="center"/>
    </xf>
    <xf numFmtId="164" fontId="4" fillId="0" borderId="14" xfId="6" applyNumberFormat="1" applyFont="1" applyBorder="1" applyAlignment="1">
      <alignment horizontal="left" vertical="center"/>
    </xf>
    <xf numFmtId="164" fontId="4" fillId="0" borderId="11" xfId="6" quotePrefix="1" applyNumberFormat="1" applyFont="1" applyBorder="1" applyAlignment="1">
      <alignment horizontal="center" vertical="center"/>
    </xf>
    <xf numFmtId="164" fontId="4" fillId="0" borderId="13" xfId="6" quotePrefix="1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left" vertical="center"/>
    </xf>
    <xf numFmtId="164" fontId="4" fillId="0" borderId="3" xfId="6" applyNumberFormat="1" applyFont="1" applyBorder="1" applyAlignment="1">
      <alignment horizontal="left" vertical="center"/>
    </xf>
    <xf numFmtId="164" fontId="4" fillId="0" borderId="12" xfId="6" quotePrefix="1" applyNumberFormat="1" applyFont="1" applyBorder="1" applyAlignment="1">
      <alignment horizontal="center" vertical="center"/>
    </xf>
    <xf numFmtId="164" fontId="4" fillId="0" borderId="6" xfId="6" quotePrefix="1" applyNumberFormat="1" applyFont="1" applyBorder="1" applyAlignment="1">
      <alignment horizontal="center" vertical="center"/>
    </xf>
    <xf numFmtId="164" fontId="4" fillId="0" borderId="0" xfId="6" applyNumberFormat="1" applyFont="1" applyBorder="1" applyAlignment="1">
      <alignment horizontal="fill"/>
    </xf>
    <xf numFmtId="37" fontId="4" fillId="0" borderId="0" xfId="6" applyNumberFormat="1" applyFont="1" applyAlignment="1" applyProtection="1">
      <alignment horizontal="center"/>
    </xf>
    <xf numFmtId="3" fontId="4" fillId="0" borderId="0" xfId="6" applyNumberFormat="1" applyFont="1" applyFill="1" applyBorder="1"/>
    <xf numFmtId="164" fontId="5" fillId="0" borderId="0" xfId="6" applyNumberFormat="1" applyFont="1" applyAlignment="1">
      <alignment horizontal="center"/>
    </xf>
    <xf numFmtId="3" fontId="5" fillId="0" borderId="0" xfId="6" applyNumberFormat="1" applyFont="1" applyFill="1" applyBorder="1"/>
    <xf numFmtId="164" fontId="5" fillId="0" borderId="0" xfId="6" applyNumberFormat="1" applyFont="1" applyAlignment="1">
      <alignment horizontal="left"/>
    </xf>
    <xf numFmtId="37" fontId="5" fillId="0" borderId="0" xfId="6" applyNumberFormat="1" applyFont="1" applyBorder="1" applyAlignment="1" applyProtection="1">
      <alignment horizontal="center"/>
    </xf>
    <xf numFmtId="37" fontId="5" fillId="0" borderId="0" xfId="6" applyNumberFormat="1" applyFont="1" applyAlignment="1" applyProtection="1">
      <alignment horizontal="center"/>
    </xf>
    <xf numFmtId="37" fontId="5" fillId="0" borderId="0" xfId="6" applyNumberFormat="1" applyFont="1" applyFill="1" applyBorder="1" applyAlignment="1" applyProtection="1">
      <alignment horizontal="center"/>
    </xf>
    <xf numFmtId="164" fontId="5" fillId="0" borderId="1" xfId="6" applyNumberFormat="1" applyFont="1" applyBorder="1" applyAlignment="1">
      <alignment horizontal="left"/>
    </xf>
    <xf numFmtId="164" fontId="5" fillId="0" borderId="1" xfId="6" applyNumberFormat="1" applyFont="1" applyBorder="1"/>
    <xf numFmtId="37" fontId="5" fillId="0" borderId="1" xfId="6" applyNumberFormat="1" applyFont="1" applyBorder="1" applyAlignment="1" applyProtection="1">
      <alignment horizontal="center"/>
    </xf>
    <xf numFmtId="3" fontId="5" fillId="0" borderId="1" xfId="6" applyNumberFormat="1" applyFont="1" applyFill="1" applyBorder="1"/>
    <xf numFmtId="37" fontId="5" fillId="0" borderId="0" xfId="6" applyNumberFormat="1" applyFont="1" applyProtection="1"/>
    <xf numFmtId="164" fontId="2" fillId="0" borderId="0" xfId="5" quotePrefix="1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164" fontId="7" fillId="0" borderId="0" xfId="5" quotePrefix="1" applyNumberFormat="1" applyFont="1" applyAlignment="1">
      <alignment horizontal="right"/>
    </xf>
    <xf numFmtId="164" fontId="4" fillId="0" borderId="0" xfId="5" applyNumberFormat="1" applyFont="1"/>
    <xf numFmtId="164" fontId="4" fillId="0" borderId="7" xfId="5" applyNumberFormat="1" applyFont="1" applyBorder="1" applyAlignment="1">
      <alignment horizontal="left" vertical="center"/>
    </xf>
    <xf numFmtId="164" fontId="4" fillId="0" borderId="2" xfId="5" applyNumberFormat="1" applyFont="1" applyBorder="1" applyAlignment="1">
      <alignment horizontal="left" vertical="center"/>
    </xf>
    <xf numFmtId="164" fontId="4" fillId="0" borderId="10" xfId="5" quotePrefix="1" applyNumberFormat="1" applyFont="1" applyBorder="1" applyAlignment="1">
      <alignment horizontal="center" vertical="center"/>
    </xf>
    <xf numFmtId="164" fontId="4" fillId="0" borderId="2" xfId="5" quotePrefix="1" applyNumberFormat="1" applyFont="1" applyBorder="1" applyAlignment="1">
      <alignment horizontal="center" vertical="center"/>
    </xf>
    <xf numFmtId="164" fontId="4" fillId="0" borderId="7" xfId="5" quotePrefix="1" applyNumberFormat="1" applyFont="1" applyBorder="1" applyAlignment="1">
      <alignment horizontal="center" vertical="center"/>
    </xf>
    <xf numFmtId="164" fontId="4" fillId="0" borderId="4" xfId="5" quotePrefix="1" applyNumberFormat="1" applyFont="1" applyBorder="1" applyAlignment="1">
      <alignment horizontal="center" vertical="center"/>
    </xf>
    <xf numFmtId="164" fontId="4" fillId="0" borderId="0" xfId="5" applyNumberFormat="1" applyFont="1" applyBorder="1" applyAlignment="1">
      <alignment horizontal="left" vertical="center"/>
    </xf>
    <xf numFmtId="164" fontId="4" fillId="0" borderId="14" xfId="5" applyNumberFormat="1" applyFont="1" applyBorder="1" applyAlignment="1">
      <alignment horizontal="left" vertical="center"/>
    </xf>
    <xf numFmtId="164" fontId="4" fillId="0" borderId="11" xfId="5" quotePrefix="1" applyNumberFormat="1" applyFont="1" applyBorder="1" applyAlignment="1">
      <alignment horizontal="center" vertical="center"/>
    </xf>
    <xf numFmtId="164" fontId="4" fillId="0" borderId="14" xfId="5" quotePrefix="1" applyNumberFormat="1" applyFont="1" applyBorder="1" applyAlignment="1">
      <alignment horizontal="center" vertical="center"/>
    </xf>
    <xf numFmtId="164" fontId="4" fillId="0" borderId="0" xfId="5" quotePrefix="1" applyNumberFormat="1" applyFont="1" applyBorder="1" applyAlignment="1">
      <alignment horizontal="center" vertical="center"/>
    </xf>
    <xf numFmtId="164" fontId="4" fillId="0" borderId="13" xfId="5" quotePrefix="1" applyNumberFormat="1" applyFont="1" applyBorder="1" applyAlignment="1">
      <alignment horizontal="center" vertical="center"/>
    </xf>
    <xf numFmtId="164" fontId="4" fillId="0" borderId="1" xfId="5" applyNumberFormat="1" applyFont="1" applyBorder="1" applyAlignment="1">
      <alignment horizontal="left" vertical="center"/>
    </xf>
    <xf numFmtId="164" fontId="4" fillId="0" borderId="3" xfId="5" applyNumberFormat="1" applyFont="1" applyBorder="1" applyAlignment="1">
      <alignment horizontal="left" vertical="center"/>
    </xf>
    <xf numFmtId="164" fontId="4" fillId="0" borderId="12" xfId="5" quotePrefix="1" applyNumberFormat="1" applyFont="1" applyBorder="1" applyAlignment="1">
      <alignment horizontal="center" vertical="center"/>
    </xf>
    <xf numFmtId="164" fontId="4" fillId="0" borderId="3" xfId="5" quotePrefix="1" applyNumberFormat="1" applyFont="1" applyBorder="1" applyAlignment="1">
      <alignment horizontal="center" vertical="center"/>
    </xf>
    <xf numFmtId="164" fontId="4" fillId="0" borderId="1" xfId="5" quotePrefix="1" applyNumberFormat="1" applyFont="1" applyBorder="1" applyAlignment="1">
      <alignment horizontal="center" vertical="center"/>
    </xf>
    <xf numFmtId="164" fontId="4" fillId="0" borderId="6" xfId="5" quotePrefix="1" applyNumberFormat="1" applyFont="1" applyBorder="1" applyAlignment="1">
      <alignment horizontal="center" vertical="center"/>
    </xf>
    <xf numFmtId="164" fontId="4" fillId="0" borderId="0" xfId="5" applyNumberFormat="1" applyFont="1" applyBorder="1" applyAlignment="1">
      <alignment horizontal="fill"/>
    </xf>
    <xf numFmtId="3" fontId="4" fillId="0" borderId="0" xfId="5" applyNumberFormat="1" applyFont="1" applyAlignment="1">
      <alignment horizontal="center"/>
    </xf>
    <xf numFmtId="3" fontId="4" fillId="0" borderId="0" xfId="5" applyNumberFormat="1" applyFont="1" applyFill="1" applyBorder="1"/>
    <xf numFmtId="3" fontId="5" fillId="0" borderId="0" xfId="5" applyNumberFormat="1" applyFont="1" applyAlignment="1">
      <alignment horizontal="center"/>
    </xf>
    <xf numFmtId="164" fontId="5" fillId="0" borderId="0" xfId="5" applyNumberFormat="1" applyFont="1" applyAlignment="1">
      <alignment horizontal="center"/>
    </xf>
    <xf numFmtId="3" fontId="5" fillId="0" borderId="0" xfId="5" applyNumberFormat="1" applyFont="1" applyFill="1" applyBorder="1"/>
    <xf numFmtId="164" fontId="5" fillId="0" borderId="0" xfId="5" applyNumberFormat="1" applyFont="1" applyAlignment="1">
      <alignment horizontal="left"/>
    </xf>
    <xf numFmtId="164" fontId="5" fillId="0" borderId="1" xfId="5" applyNumberFormat="1" applyFont="1" applyBorder="1" applyAlignment="1">
      <alignment horizontal="left"/>
    </xf>
    <xf numFmtId="164" fontId="5" fillId="0" borderId="1" xfId="5" applyNumberFormat="1" applyFont="1" applyBorder="1"/>
    <xf numFmtId="3" fontId="5" fillId="0" borderId="1" xfId="5" applyNumberFormat="1" applyFont="1" applyBorder="1" applyAlignment="1">
      <alignment horizontal="center"/>
    </xf>
    <xf numFmtId="164" fontId="5" fillId="0" borderId="1" xfId="5" applyNumberFormat="1" applyFont="1" applyBorder="1" applyAlignment="1">
      <alignment horizontal="center"/>
    </xf>
    <xf numFmtId="3" fontId="5" fillId="0" borderId="1" xfId="5" applyNumberFormat="1" applyFont="1" applyFill="1" applyBorder="1"/>
    <xf numFmtId="164" fontId="7" fillId="0" borderId="0" xfId="5" quotePrefix="1" applyNumberFormat="1" applyFont="1" applyAlignment="1">
      <alignment horizontal="left"/>
    </xf>
    <xf numFmtId="3" fontId="4" fillId="2" borderId="0" xfId="5" applyNumberFormat="1" applyFont="1" applyFill="1" applyAlignment="1">
      <alignment horizontal="center"/>
    </xf>
    <xf numFmtId="3" fontId="4" fillId="0" borderId="0" xfId="5" applyNumberFormat="1" applyFont="1" applyFill="1" applyAlignment="1">
      <alignment horizontal="center"/>
    </xf>
    <xf numFmtId="164" fontId="5" fillId="0" borderId="0" xfId="5" applyNumberFormat="1" applyFont="1" applyFill="1" applyBorder="1"/>
    <xf numFmtId="3" fontId="5" fillId="0" borderId="0" xfId="5" applyNumberFormat="1" applyFont="1" applyFill="1" applyBorder="1" applyAlignment="1">
      <alignment horizontal="center"/>
    </xf>
    <xf numFmtId="164" fontId="5" fillId="0" borderId="0" xfId="5" applyNumberFormat="1" applyFont="1" applyFill="1" applyAlignment="1">
      <alignment horizontal="center"/>
    </xf>
    <xf numFmtId="3" fontId="5" fillId="0" borderId="1" xfId="5" applyNumberFormat="1" applyFont="1" applyFill="1" applyBorder="1" applyAlignment="1">
      <alignment horizontal="center"/>
    </xf>
    <xf numFmtId="164" fontId="5" fillId="0" borderId="0" xfId="5" applyNumberFormat="1" applyFont="1" applyFill="1"/>
    <xf numFmtId="164" fontId="4" fillId="0" borderId="4" xfId="5" quotePrefix="1" applyNumberFormat="1" applyFont="1" applyFill="1" applyBorder="1" applyAlignment="1">
      <alignment horizontal="center" vertical="center"/>
    </xf>
    <xf numFmtId="164" fontId="4" fillId="0" borderId="13" xfId="5" quotePrefix="1" applyNumberFormat="1" applyFont="1" applyFill="1" applyBorder="1" applyAlignment="1">
      <alignment horizontal="center" vertical="center"/>
    </xf>
    <xf numFmtId="164" fontId="4" fillId="0" borderId="6" xfId="5" quotePrefix="1" applyNumberFormat="1" applyFont="1" applyFill="1" applyBorder="1" applyAlignment="1">
      <alignment horizontal="center" vertical="center"/>
    </xf>
    <xf numFmtId="164" fontId="4" fillId="0" borderId="0" xfId="5" applyNumberFormat="1" applyFont="1" applyFill="1"/>
    <xf numFmtId="37" fontId="4" fillId="0" borderId="0" xfId="5" applyNumberFormat="1" applyFont="1" applyProtection="1"/>
    <xf numFmtId="3" fontId="4" fillId="0" borderId="0" xfId="5" applyNumberFormat="1" applyFont="1" applyFill="1" applyBorder="1" applyAlignment="1">
      <alignment horizontal="center"/>
    </xf>
    <xf numFmtId="3" fontId="5" fillId="0" borderId="0" xfId="5" applyNumberFormat="1" applyFont="1"/>
    <xf numFmtId="164" fontId="2" fillId="0" borderId="0" xfId="4" quotePrefix="1" applyNumberFormat="1" applyFont="1" applyAlignment="1">
      <alignment horizontal="center"/>
    </xf>
    <xf numFmtId="164" fontId="4" fillId="0" borderId="0" xfId="4" applyNumberFormat="1" applyFont="1" applyAlignment="1">
      <alignment horizontal="center"/>
    </xf>
    <xf numFmtId="164" fontId="4" fillId="0" borderId="0" xfId="4" applyNumberFormat="1" applyFont="1" applyAlignment="1">
      <alignment horizontal="centerContinuous"/>
    </xf>
    <xf numFmtId="164" fontId="5" fillId="0" borderId="0" xfId="4" applyNumberFormat="1" applyFont="1" applyAlignment="1">
      <alignment horizontal="centerContinuous"/>
    </xf>
    <xf numFmtId="164" fontId="7" fillId="0" borderId="0" xfId="4" applyNumberFormat="1" applyFont="1" applyAlignment="1">
      <alignment horizontal="left"/>
    </xf>
    <xf numFmtId="164" fontId="4" fillId="0" borderId="0" xfId="4" applyNumberFormat="1" applyFont="1"/>
    <xf numFmtId="164" fontId="4" fillId="0" borderId="9" xfId="4" applyNumberFormat="1" applyFont="1" applyBorder="1" applyAlignment="1">
      <alignment horizontal="left" vertical="center"/>
    </xf>
    <xf numFmtId="164" fontId="4" fillId="0" borderId="10" xfId="4" quotePrefix="1" applyNumberFormat="1" applyFont="1" applyBorder="1" applyAlignment="1">
      <alignment horizontal="center" vertical="center"/>
    </xf>
    <xf numFmtId="164" fontId="4" fillId="0" borderId="9" xfId="4" applyNumberFormat="1" applyFont="1" applyBorder="1" applyAlignment="1">
      <alignment horizontal="right" vertical="center"/>
    </xf>
    <xf numFmtId="164" fontId="4" fillId="0" borderId="5" xfId="4" applyNumberFormat="1" applyFont="1" applyBorder="1" applyAlignment="1">
      <alignment horizontal="right" vertical="center"/>
    </xf>
    <xf numFmtId="164" fontId="4" fillId="0" borderId="4" xfId="4" applyNumberFormat="1" applyFont="1" applyBorder="1" applyAlignment="1">
      <alignment horizontal="right" vertical="center"/>
    </xf>
    <xf numFmtId="164" fontId="4" fillId="0" borderId="11" xfId="4" quotePrefix="1" applyNumberFormat="1" applyFont="1" applyBorder="1" applyAlignment="1">
      <alignment horizontal="center" vertical="center"/>
    </xf>
    <xf numFmtId="164" fontId="4" fillId="0" borderId="9" xfId="4" quotePrefix="1" applyNumberFormat="1" applyFont="1" applyBorder="1" applyAlignment="1">
      <alignment horizontal="right" vertical="center"/>
    </xf>
    <xf numFmtId="164" fontId="4" fillId="0" borderId="5" xfId="4" quotePrefix="1" applyNumberFormat="1" applyFont="1" applyBorder="1" applyAlignment="1">
      <alignment horizontal="right" vertical="center"/>
    </xf>
    <xf numFmtId="164" fontId="4" fillId="0" borderId="13" xfId="4" quotePrefix="1" applyNumberFormat="1" applyFont="1" applyBorder="1" applyAlignment="1">
      <alignment horizontal="right" vertical="center"/>
    </xf>
    <xf numFmtId="164" fontId="4" fillId="0" borderId="12" xfId="4" quotePrefix="1" applyNumberFormat="1" applyFont="1" applyBorder="1" applyAlignment="1">
      <alignment horizontal="center" vertical="center"/>
    </xf>
    <xf numFmtId="164" fontId="4" fillId="0" borderId="6" xfId="4" quotePrefix="1" applyNumberFormat="1" applyFont="1" applyBorder="1" applyAlignment="1">
      <alignment horizontal="right" vertical="center"/>
    </xf>
    <xf numFmtId="164" fontId="4" fillId="0" borderId="0" xfId="4" applyNumberFormat="1" applyFont="1" applyBorder="1" applyAlignment="1">
      <alignment horizontal="fill"/>
    </xf>
    <xf numFmtId="37" fontId="4" fillId="0" borderId="0" xfId="4" applyNumberFormat="1" applyFont="1" applyProtection="1"/>
    <xf numFmtId="37" fontId="4" fillId="0" borderId="0" xfId="4" applyNumberFormat="1" applyFont="1" applyFill="1" applyProtection="1"/>
    <xf numFmtId="3" fontId="5" fillId="0" borderId="0" xfId="4" applyNumberFormat="1" applyFont="1"/>
    <xf numFmtId="164" fontId="5" fillId="0" borderId="0" xfId="4" applyNumberFormat="1" applyFont="1" applyFill="1" applyBorder="1"/>
    <xf numFmtId="164" fontId="5" fillId="0" borderId="0" xfId="4" applyNumberFormat="1" applyFont="1" applyAlignment="1">
      <alignment horizontal="left"/>
    </xf>
    <xf numFmtId="3" fontId="5" fillId="0" borderId="0" xfId="4" applyNumberFormat="1" applyFont="1" applyFill="1" applyBorder="1"/>
    <xf numFmtId="164" fontId="5" fillId="0" borderId="1" xfId="4" applyNumberFormat="1" applyFont="1" applyBorder="1" applyAlignment="1">
      <alignment horizontal="left"/>
    </xf>
    <xf numFmtId="164" fontId="5" fillId="0" borderId="1" xfId="4" applyNumberFormat="1" applyFont="1" applyBorder="1"/>
    <xf numFmtId="3" fontId="5" fillId="0" borderId="1" xfId="4" applyNumberFormat="1" applyFont="1" applyBorder="1"/>
    <xf numFmtId="3" fontId="5" fillId="0" borderId="1" xfId="4" applyNumberFormat="1" applyFont="1" applyFill="1" applyBorder="1"/>
    <xf numFmtId="164" fontId="5" fillId="0" borderId="0" xfId="4" applyNumberFormat="1" applyFont="1" applyFill="1"/>
    <xf numFmtId="164" fontId="7" fillId="0" borderId="0" xfId="4" applyNumberFormat="1" applyFont="1" applyAlignment="1">
      <alignment horizontal="right"/>
    </xf>
    <xf numFmtId="164" fontId="4" fillId="0" borderId="4" xfId="4" applyNumberFormat="1" applyFont="1" applyFill="1" applyBorder="1" applyAlignment="1">
      <alignment horizontal="right" vertical="center"/>
    </xf>
    <xf numFmtId="164" fontId="4" fillId="0" borderId="13" xfId="4" quotePrefix="1" applyNumberFormat="1" applyFont="1" applyFill="1" applyBorder="1" applyAlignment="1">
      <alignment horizontal="right" vertical="center"/>
    </xf>
    <xf numFmtId="164" fontId="4" fillId="0" borderId="6" xfId="4" quotePrefix="1" applyNumberFormat="1" applyFont="1" applyFill="1" applyBorder="1" applyAlignment="1">
      <alignment horizontal="right" vertical="center"/>
    </xf>
    <xf numFmtId="164" fontId="4" fillId="0" borderId="0" xfId="4" applyNumberFormat="1" applyFont="1" applyFill="1"/>
    <xf numFmtId="3" fontId="4" fillId="0" borderId="0" xfId="4" applyNumberFormat="1" applyFont="1" applyAlignment="1">
      <alignment horizontal="center"/>
    </xf>
    <xf numFmtId="3" fontId="4" fillId="0" borderId="0" xfId="4" applyNumberFormat="1" applyFont="1" applyFill="1" applyAlignment="1">
      <alignment horizontal="center"/>
    </xf>
    <xf numFmtId="3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3" fontId="5" fillId="0" borderId="1" xfId="4" applyNumberFormat="1" applyFont="1" applyBorder="1" applyAlignment="1">
      <alignment horizontal="center"/>
    </xf>
    <xf numFmtId="164" fontId="5" fillId="0" borderId="1" xfId="4" applyNumberFormat="1" applyFont="1" applyBorder="1" applyAlignment="1">
      <alignment horizontal="center"/>
    </xf>
    <xf numFmtId="164" fontId="4" fillId="0" borderId="0" xfId="3" applyNumberFormat="1" applyFont="1" applyAlignment="1">
      <alignment horizontal="center"/>
    </xf>
    <xf numFmtId="164" fontId="5" fillId="0" borderId="0" xfId="3" applyNumberFormat="1" applyFont="1"/>
    <xf numFmtId="164" fontId="7" fillId="0" borderId="0" xfId="3" applyNumberFormat="1" applyFont="1" applyAlignment="1">
      <alignment horizontal="left"/>
    </xf>
    <xf numFmtId="164" fontId="4" fillId="0" borderId="0" xfId="3" applyNumberFormat="1" applyFont="1" applyAlignment="1">
      <alignment horizontal="right"/>
    </xf>
    <xf numFmtId="164" fontId="4" fillId="0" borderId="0" xfId="3" applyNumberFormat="1" applyFont="1" applyAlignment="1">
      <alignment horizontal="centerContinuous"/>
    </xf>
    <xf numFmtId="164" fontId="4" fillId="0" borderId="0" xfId="3" applyNumberFormat="1" applyFont="1"/>
    <xf numFmtId="164" fontId="4" fillId="0" borderId="8" xfId="3" applyNumberFormat="1" applyFont="1" applyBorder="1" applyAlignment="1">
      <alignment horizontal="center" vertical="center"/>
    </xf>
    <xf numFmtId="164" fontId="4" fillId="0" borderId="5" xfId="3" applyNumberFormat="1" applyFont="1" applyBorder="1" applyAlignment="1">
      <alignment horizontal="center" vertical="center" wrapText="1"/>
    </xf>
    <xf numFmtId="164" fontId="4" fillId="0" borderId="5" xfId="3" applyNumberFormat="1" applyFont="1" applyBorder="1" applyAlignment="1">
      <alignment horizontal="center" vertical="center"/>
    </xf>
    <xf numFmtId="164" fontId="8" fillId="0" borderId="0" xfId="3" quotePrefix="1" applyNumberFormat="1" applyFont="1" applyBorder="1" applyAlignment="1">
      <alignment horizontal="center" vertical="center"/>
    </xf>
    <xf numFmtId="164" fontId="4" fillId="0" borderId="0" xfId="3" applyNumberFormat="1" applyFont="1" applyBorder="1" applyAlignment="1">
      <alignment horizontal="left"/>
    </xf>
    <xf numFmtId="37" fontId="4" fillId="0" borderId="0" xfId="3" quotePrefix="1" applyNumberFormat="1" applyFont="1" applyAlignment="1" applyProtection="1">
      <alignment horizontal="center"/>
    </xf>
    <xf numFmtId="164" fontId="4" fillId="0" borderId="0" xfId="3" applyNumberFormat="1" applyFont="1" applyAlignment="1">
      <alignment horizontal="left"/>
    </xf>
    <xf numFmtId="164" fontId="5" fillId="0" borderId="0" xfId="3" applyNumberFormat="1" applyFont="1" applyAlignment="1">
      <alignment horizontal="left"/>
    </xf>
    <xf numFmtId="37" fontId="5" fillId="0" borderId="0" xfId="3" quotePrefix="1" applyNumberFormat="1" applyFont="1" applyAlignment="1" applyProtection="1">
      <alignment horizontal="center"/>
    </xf>
    <xf numFmtId="37" fontId="5" fillId="0" borderId="0" xfId="3" applyNumberFormat="1" applyFont="1" applyAlignment="1" applyProtection="1">
      <alignment horizontal="center"/>
    </xf>
    <xf numFmtId="37" fontId="4" fillId="0" borderId="0" xfId="3" applyNumberFormat="1" applyFont="1" applyAlignment="1" applyProtection="1">
      <alignment horizontal="center"/>
    </xf>
    <xf numFmtId="164" fontId="5" fillId="0" borderId="0" xfId="3" applyNumberFormat="1" applyFont="1" applyBorder="1" applyAlignment="1">
      <alignment horizontal="left"/>
    </xf>
    <xf numFmtId="37" fontId="5" fillId="0" borderId="0" xfId="3" quotePrefix="1" applyNumberFormat="1" applyFont="1" applyBorder="1" applyAlignment="1" applyProtection="1">
      <alignment horizontal="center"/>
    </xf>
    <xf numFmtId="37" fontId="4" fillId="0" borderId="0" xfId="3" quotePrefix="1" applyNumberFormat="1" applyFont="1" applyBorder="1" applyAlignment="1" applyProtection="1">
      <alignment horizontal="center"/>
    </xf>
    <xf numFmtId="164" fontId="5" fillId="0" borderId="1" xfId="3" applyNumberFormat="1" applyFont="1" applyBorder="1" applyAlignment="1">
      <alignment horizontal="left"/>
    </xf>
    <xf numFmtId="37" fontId="5" fillId="0" borderId="1" xfId="3" quotePrefix="1" applyNumberFormat="1" applyFont="1" applyBorder="1" applyAlignment="1" applyProtection="1">
      <alignment horizontal="center"/>
    </xf>
    <xf numFmtId="164" fontId="5" fillId="0" borderId="0" xfId="3" quotePrefix="1" applyNumberFormat="1" applyFont="1" applyBorder="1" applyAlignment="1">
      <alignment horizontal="right"/>
    </xf>
    <xf numFmtId="164" fontId="4" fillId="0" borderId="0" xfId="2" applyNumberFormat="1" applyFont="1" applyAlignment="1">
      <alignment horizontal="center"/>
    </xf>
    <xf numFmtId="164" fontId="5" fillId="0" borderId="0" xfId="2" applyNumberFormat="1" applyFont="1"/>
    <xf numFmtId="164" fontId="7" fillId="0" borderId="0" xfId="2" applyNumberFormat="1" applyFont="1" applyAlignment="1">
      <alignment horizontal="right"/>
    </xf>
    <xf numFmtId="164" fontId="4" fillId="0" borderId="0" xfId="2" applyNumberFormat="1" applyFont="1"/>
    <xf numFmtId="164" fontId="4" fillId="0" borderId="2" xfId="2" applyNumberFormat="1" applyFont="1" applyBorder="1" applyAlignment="1">
      <alignment horizontal="left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5" xfId="2" applyNumberFormat="1" applyFont="1" applyBorder="1" applyAlignment="1">
      <alignment horizontal="center" wrapText="1"/>
    </xf>
    <xf numFmtId="164" fontId="4" fillId="0" borderId="8" xfId="2" applyNumberFormat="1" applyFont="1" applyBorder="1" applyAlignment="1">
      <alignment horizontal="center" wrapText="1"/>
    </xf>
    <xf numFmtId="164" fontId="4" fillId="0" borderId="3" xfId="2" applyNumberFormat="1" applyFont="1" applyBorder="1" applyAlignment="1">
      <alignment horizontal="left" vertical="center"/>
    </xf>
    <xf numFmtId="164" fontId="4" fillId="0" borderId="3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right" vertical="center"/>
    </xf>
    <xf numFmtId="164" fontId="4" fillId="0" borderId="9" xfId="2" applyNumberFormat="1" applyFont="1" applyBorder="1" applyAlignment="1">
      <alignment horizontal="right" vertical="center"/>
    </xf>
    <xf numFmtId="164" fontId="4" fillId="0" borderId="7" xfId="2" applyNumberFormat="1" applyFont="1" applyBorder="1" applyAlignment="1">
      <alignment horizontal="fill"/>
    </xf>
    <xf numFmtId="164" fontId="8" fillId="0" borderId="0" xfId="2" quotePrefix="1" applyNumberFormat="1" applyFont="1" applyBorder="1" applyAlignment="1">
      <alignment horizontal="center" vertical="center"/>
    </xf>
    <xf numFmtId="164" fontId="4" fillId="0" borderId="0" xfId="2" applyNumberFormat="1" applyFont="1" applyBorder="1" applyAlignment="1">
      <alignment horizontal="left"/>
    </xf>
    <xf numFmtId="165" fontId="4" fillId="0" borderId="0" xfId="1" applyNumberFormat="1" applyFont="1" applyBorder="1" applyAlignment="1"/>
    <xf numFmtId="164" fontId="4" fillId="0" borderId="0" xfId="2" applyNumberFormat="1" applyFont="1" applyAlignment="1">
      <alignment horizontal="left"/>
    </xf>
    <xf numFmtId="164" fontId="5" fillId="0" borderId="0" xfId="2" applyNumberFormat="1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quotePrefix="1" applyNumberFormat="1" applyFont="1" applyBorder="1" applyAlignment="1"/>
    <xf numFmtId="164" fontId="5" fillId="0" borderId="0" xfId="2" applyNumberFormat="1" applyFont="1" applyBorder="1" applyAlignment="1">
      <alignment horizontal="left"/>
    </xf>
    <xf numFmtId="164" fontId="5" fillId="0" borderId="1" xfId="2" applyNumberFormat="1" applyFont="1" applyBorder="1" applyAlignment="1">
      <alignment horizontal="left"/>
    </xf>
    <xf numFmtId="165" fontId="5" fillId="0" borderId="1" xfId="1" applyNumberFormat="1" applyFont="1" applyBorder="1" applyAlignment="1"/>
    <xf numFmtId="164" fontId="2" fillId="0" borderId="0" xfId="2" quotePrefix="1" applyNumberFormat="1" applyFont="1" applyAlignment="1">
      <alignment horizontal="center"/>
    </xf>
    <xf numFmtId="164" fontId="2" fillId="0" borderId="0" xfId="0" applyFont="1" applyAlignment="1">
      <alignment horizontal="center" vertical="center"/>
    </xf>
    <xf numFmtId="164" fontId="4" fillId="0" borderId="0" xfId="0" applyFont="1" applyAlignment="1">
      <alignment horizontal="center"/>
    </xf>
    <xf numFmtId="164" fontId="5" fillId="0" borderId="0" xfId="0" applyFont="1"/>
    <xf numFmtId="164" fontId="7" fillId="0" borderId="0" xfId="0" applyFont="1" applyAlignment="1">
      <alignment horizontal="left"/>
    </xf>
    <xf numFmtId="164" fontId="7" fillId="0" borderId="0" xfId="0" applyFont="1" applyAlignment="1">
      <alignment horizontal="right"/>
    </xf>
    <xf numFmtId="164" fontId="4" fillId="0" borderId="0" xfId="0" applyFont="1"/>
    <xf numFmtId="164" fontId="4" fillId="0" borderId="2" xfId="0" applyFont="1" applyBorder="1" applyAlignment="1">
      <alignment horizontal="center" vertical="center"/>
    </xf>
    <xf numFmtId="164" fontId="4" fillId="0" borderId="2" xfId="0" applyFont="1" applyBorder="1" applyAlignment="1">
      <alignment horizontal="right" vertical="center"/>
    </xf>
    <xf numFmtId="164" fontId="4" fillId="0" borderId="4" xfId="0" applyFont="1" applyBorder="1" applyAlignment="1">
      <alignment horizontal="right" vertical="center"/>
    </xf>
    <xf numFmtId="164" fontId="4" fillId="0" borderId="4" xfId="0" applyFont="1" applyBorder="1" applyAlignment="1">
      <alignment horizontal="right"/>
    </xf>
    <xf numFmtId="164" fontId="5" fillId="0" borderId="3" xfId="0" applyFont="1" applyBorder="1" applyAlignment="1">
      <alignment horizontal="center" vertical="center"/>
    </xf>
    <xf numFmtId="164" fontId="4" fillId="0" borderId="3" xfId="0" applyFont="1" applyBorder="1" applyAlignment="1">
      <alignment horizontal="right" vertical="center"/>
    </xf>
    <xf numFmtId="164" fontId="4" fillId="0" borderId="6" xfId="0" applyFont="1" applyBorder="1" applyAlignment="1">
      <alignment horizontal="right" vertical="center"/>
    </xf>
    <xf numFmtId="164" fontId="4" fillId="0" borderId="5" xfId="0" applyFont="1" applyBorder="1" applyAlignment="1">
      <alignment horizontal="right"/>
    </xf>
    <xf numFmtId="164" fontId="4" fillId="0" borderId="0" xfId="0" applyFont="1" applyBorder="1" applyAlignment="1">
      <alignment horizontal="center" vertical="center"/>
    </xf>
    <xf numFmtId="164" fontId="4" fillId="0" borderId="0" xfId="0" applyFont="1" applyBorder="1" applyAlignment="1">
      <alignment horizontal="right" vertical="center"/>
    </xf>
    <xf numFmtId="164" fontId="4" fillId="0" borderId="0" xfId="0" applyFont="1" applyBorder="1" applyAlignment="1">
      <alignment horizontal="right"/>
    </xf>
    <xf numFmtId="164" fontId="8" fillId="0" borderId="0" xfId="0" quotePrefix="1" applyFont="1" applyBorder="1" applyAlignment="1">
      <alignment horizontal="center" vertical="center"/>
    </xf>
    <xf numFmtId="164" fontId="4" fillId="0" borderId="0" xfId="0" applyFont="1" applyBorder="1" applyAlignment="1">
      <alignment horizontal="left"/>
    </xf>
    <xf numFmtId="37" fontId="4" fillId="0" borderId="0" xfId="0" quotePrefix="1" applyNumberFormat="1" applyFont="1" applyAlignment="1" applyProtection="1">
      <alignment horizontal="right"/>
    </xf>
    <xf numFmtId="164" fontId="5" fillId="0" borderId="0" xfId="0" applyFont="1" applyAlignment="1">
      <alignment horizontal="left"/>
    </xf>
    <xf numFmtId="37" fontId="5" fillId="0" borderId="0" xfId="0" quotePrefix="1" applyNumberFormat="1" applyFont="1" applyAlignment="1" applyProtection="1">
      <alignment horizontal="right"/>
    </xf>
    <xf numFmtId="37" fontId="5" fillId="0" borderId="0" xfId="0" applyNumberFormat="1" applyFont="1" applyAlignment="1" applyProtection="1">
      <alignment horizontal="right"/>
    </xf>
    <xf numFmtId="164" fontId="5" fillId="0" borderId="0" xfId="0" applyFont="1" applyBorder="1" applyAlignment="1">
      <alignment horizontal="left"/>
    </xf>
    <xf numFmtId="37" fontId="5" fillId="0" borderId="0" xfId="0" quotePrefix="1" applyNumberFormat="1" applyFont="1" applyBorder="1" applyAlignment="1" applyProtection="1">
      <alignment horizontal="right"/>
    </xf>
    <xf numFmtId="37" fontId="4" fillId="0" borderId="0" xfId="0" quotePrefix="1" applyNumberFormat="1" applyFont="1" applyBorder="1" applyAlignment="1" applyProtection="1">
      <alignment horizontal="right"/>
    </xf>
    <xf numFmtId="164" fontId="5" fillId="0" borderId="1" xfId="0" applyFont="1" applyBorder="1" applyAlignment="1">
      <alignment horizontal="left"/>
    </xf>
    <xf numFmtId="37" fontId="5" fillId="0" borderId="1" xfId="0" quotePrefix="1" applyNumberFormat="1" applyFont="1" applyBorder="1" applyAlignment="1" applyProtection="1">
      <alignment horizontal="right"/>
    </xf>
    <xf numFmtId="164" fontId="5" fillId="0" borderId="0" xfId="0" quotePrefix="1" applyFont="1" applyBorder="1" applyAlignment="1">
      <alignment horizontal="right"/>
    </xf>
    <xf numFmtId="164" fontId="2" fillId="0" borderId="0" xfId="0" quotePrefix="1" applyFont="1" applyAlignment="1">
      <alignment horizontal="center"/>
    </xf>
    <xf numFmtId="164" fontId="7" fillId="0" borderId="0" xfId="0" applyFont="1" applyAlignment="1">
      <alignment horizontal="right"/>
    </xf>
    <xf numFmtId="164" fontId="4" fillId="0" borderId="7" xfId="0" applyFont="1" applyBorder="1" applyAlignment="1">
      <alignment horizontal="center" vertical="center" wrapText="1"/>
    </xf>
    <xf numFmtId="164" fontId="4" fillId="0" borderId="4" xfId="0" applyFont="1" applyBorder="1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4" fontId="5" fillId="0" borderId="6" xfId="0" applyFont="1" applyBorder="1" applyAlignment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37" fontId="4" fillId="0" borderId="0" xfId="0" quotePrefix="1" applyNumberFormat="1" applyFont="1" applyAlignment="1" applyProtection="1">
      <alignment horizontal="center"/>
    </xf>
    <xf numFmtId="37" fontId="5" fillId="0" borderId="0" xfId="0" quotePrefix="1" applyNumberFormat="1" applyFont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37" fontId="5" fillId="0" borderId="0" xfId="0" quotePrefix="1" applyNumberFormat="1" applyFont="1" applyBorder="1" applyAlignment="1" applyProtection="1">
      <alignment horizontal="center"/>
    </xf>
    <xf numFmtId="164" fontId="4" fillId="0" borderId="0" xfId="0" applyFont="1" applyFill="1" applyBorder="1" applyAlignment="1">
      <alignment horizontal="left"/>
    </xf>
    <xf numFmtId="164" fontId="4" fillId="0" borderId="0" xfId="0" applyFont="1" applyAlignment="1">
      <alignment horizontal="center"/>
    </xf>
    <xf numFmtId="37" fontId="5" fillId="0" borderId="1" xfId="0" quotePrefix="1" applyNumberFormat="1" applyFont="1" applyBorder="1" applyAlignment="1" applyProtection="1">
      <alignment horizontal="center"/>
    </xf>
    <xf numFmtId="164" fontId="4" fillId="0" borderId="7" xfId="0" applyFont="1" applyBorder="1" applyAlignment="1">
      <alignment horizontal="center" vertical="center"/>
    </xf>
    <xf numFmtId="164" fontId="4" fillId="0" borderId="4" xfId="0" applyFont="1" applyBorder="1" applyAlignment="1">
      <alignment horizontal="center"/>
    </xf>
    <xf numFmtId="164" fontId="4" fillId="0" borderId="1" xfId="0" applyFont="1" applyBorder="1" applyAlignment="1">
      <alignment horizontal="center" vertical="center"/>
    </xf>
    <xf numFmtId="164" fontId="4" fillId="0" borderId="6" xfId="0" applyFont="1" applyBorder="1" applyAlignment="1">
      <alignment horizontal="center" vertical="top"/>
    </xf>
    <xf numFmtId="164" fontId="8" fillId="0" borderId="0" xfId="0" quotePrefix="1" applyFont="1" applyBorder="1" applyAlignment="1">
      <alignment horizontal="center" vertical="center"/>
    </xf>
    <xf numFmtId="37" fontId="4" fillId="0" borderId="0" xfId="0" quotePrefix="1" applyNumberFormat="1" applyFont="1" applyFill="1" applyAlignment="1" applyProtection="1">
      <alignment horizontal="center"/>
    </xf>
    <xf numFmtId="37" fontId="5" fillId="0" borderId="0" xfId="0" quotePrefix="1" applyNumberFormat="1" applyFont="1" applyFill="1" applyAlignment="1" applyProtection="1">
      <alignment horizontal="center"/>
    </xf>
    <xf numFmtId="37" fontId="5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Fill="1" applyAlignment="1" applyProtection="1">
      <alignment horizontal="center"/>
    </xf>
    <xf numFmtId="37" fontId="5" fillId="0" borderId="0" xfId="0" quotePrefix="1" applyNumberFormat="1" applyFont="1" applyFill="1" applyBorder="1" applyAlignment="1" applyProtection="1">
      <alignment horizontal="center"/>
    </xf>
    <xf numFmtId="37" fontId="4" fillId="0" borderId="0" xfId="0" quotePrefix="1" applyNumberFormat="1" applyFont="1" applyFill="1" applyBorder="1" applyAlignment="1" applyProtection="1">
      <alignment horizontal="center"/>
    </xf>
    <xf numFmtId="37" fontId="5" fillId="0" borderId="1" xfId="0" quotePrefix="1" applyNumberFormat="1" applyFont="1" applyFill="1" applyBorder="1" applyAlignment="1" applyProtection="1">
      <alignment horizontal="center"/>
    </xf>
    <xf numFmtId="164" fontId="7" fillId="0" borderId="0" xfId="0" applyFont="1" applyAlignment="1">
      <alignment horizontal="left"/>
    </xf>
    <xf numFmtId="164" fontId="4" fillId="0" borderId="2" xfId="0" applyFont="1" applyBorder="1" applyAlignment="1">
      <alignment horizontal="left" vertical="center"/>
    </xf>
    <xf numFmtId="164" fontId="4" fillId="0" borderId="5" xfId="0" applyFont="1" applyBorder="1" applyAlignment="1">
      <alignment horizontal="center"/>
    </xf>
    <xf numFmtId="164" fontId="4" fillId="0" borderId="8" xfId="0" applyFont="1" applyBorder="1" applyAlignment="1">
      <alignment horizontal="center"/>
    </xf>
    <xf numFmtId="164" fontId="5" fillId="0" borderId="0" xfId="0" applyFont="1" applyAlignment="1"/>
    <xf numFmtId="164" fontId="4" fillId="0" borderId="3" xfId="0" applyFont="1" applyBorder="1" applyAlignment="1">
      <alignment horizontal="left" vertical="center"/>
    </xf>
    <xf numFmtId="164" fontId="4" fillId="0" borderId="3" xfId="0" applyFont="1" applyBorder="1" applyAlignment="1">
      <alignment horizontal="center" vertical="center"/>
    </xf>
    <xf numFmtId="164" fontId="4" fillId="0" borderId="9" xfId="0" applyFont="1" applyBorder="1" applyAlignment="1">
      <alignment horizontal="center" vertical="top"/>
    </xf>
    <xf numFmtId="164" fontId="4" fillId="0" borderId="0" xfId="0" applyFont="1" applyBorder="1" applyAlignment="1">
      <alignment horizontal="fill"/>
    </xf>
    <xf numFmtId="164" fontId="4" fillId="0" borderId="7" xfId="0" applyFont="1" applyBorder="1" applyAlignment="1">
      <alignment horizontal="fill"/>
    </xf>
    <xf numFmtId="165" fontId="4" fillId="0" borderId="0" xfId="1" applyNumberFormat="1" applyFont="1" applyFill="1" applyBorder="1" applyAlignment="1"/>
    <xf numFmtId="37" fontId="4" fillId="0" borderId="0" xfId="0" applyNumberFormat="1" applyFont="1" applyAlignment="1" applyProtection="1">
      <alignment horizontal="right"/>
    </xf>
    <xf numFmtId="37" fontId="5" fillId="0" borderId="0" xfId="0" applyNumberFormat="1" applyFont="1" applyProtection="1"/>
    <xf numFmtId="164" fontId="4" fillId="0" borderId="0" xfId="0" applyFont="1" applyAlignment="1">
      <alignment horizontal="right"/>
    </xf>
    <xf numFmtId="165" fontId="5" fillId="0" borderId="0" xfId="1" applyNumberFormat="1" applyFont="1" applyFill="1" applyBorder="1" applyAlignment="1"/>
    <xf numFmtId="165" fontId="5" fillId="0" borderId="0" xfId="1" quotePrefix="1" applyNumberFormat="1" applyFont="1" applyFill="1" applyBorder="1" applyAlignment="1"/>
    <xf numFmtId="165" fontId="5" fillId="0" borderId="1" xfId="1" applyNumberFormat="1" applyFont="1" applyFill="1" applyBorder="1" applyAlignment="1"/>
    <xf numFmtId="164" fontId="5" fillId="0" borderId="3" xfId="0" applyFont="1" applyBorder="1" applyAlignment="1">
      <alignment horizontal="left" vertical="center"/>
    </xf>
    <xf numFmtId="164" fontId="4" fillId="0" borderId="0" xfId="0" applyFont="1" applyBorder="1" applyAlignment="1">
      <alignment horizontal="center" vertical="center"/>
    </xf>
    <xf numFmtId="164" fontId="5" fillId="0" borderId="1" xfId="0" applyFont="1" applyBorder="1"/>
    <xf numFmtId="164" fontId="4" fillId="0" borderId="10" xfId="0" applyFont="1" applyBorder="1" applyAlignment="1">
      <alignment horizontal="center" vertical="center"/>
    </xf>
    <xf numFmtId="164" fontId="4" fillId="0" borderId="10" xfId="0" applyFont="1" applyBorder="1" applyAlignment="1">
      <alignment horizontal="center" vertical="center" wrapText="1"/>
    </xf>
    <xf numFmtId="164" fontId="5" fillId="0" borderId="11" xfId="0" applyFont="1" applyBorder="1" applyAlignment="1">
      <alignment horizontal="center" vertical="center"/>
    </xf>
    <xf numFmtId="164" fontId="4" fillId="0" borderId="12" xfId="0" applyFont="1" applyBorder="1" applyAlignment="1">
      <alignment horizontal="center" vertical="center" wrapText="1"/>
    </xf>
    <xf numFmtId="164" fontId="5" fillId="0" borderId="12" xfId="0" applyFont="1" applyBorder="1" applyAlignment="1">
      <alignment horizontal="center" vertical="center" wrapText="1"/>
    </xf>
    <xf numFmtId="164" fontId="4" fillId="0" borderId="7" xfId="0" applyFont="1" applyBorder="1" applyAlignment="1">
      <alignment horizontal="center" vertical="center"/>
    </xf>
    <xf numFmtId="164" fontId="4" fillId="0" borderId="0" xfId="0" applyFont="1" applyFill="1" applyAlignment="1">
      <alignment horizontal="center"/>
    </xf>
  </cellXfs>
  <cellStyles count="8">
    <cellStyle name="Comma 2" xfId="1"/>
    <cellStyle name="Normal" xfId="0" builtinId="0"/>
    <cellStyle name="Normal 2" xfId="2"/>
    <cellStyle name="Normal 2 2" xfId="3"/>
    <cellStyle name="Normal 2 3" xfId="6"/>
    <cellStyle name="Normal 3" xfId="4"/>
    <cellStyle name="Normal 4" xfId="5"/>
    <cellStyle name="Normal 5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H49"/>
  <sheetViews>
    <sheetView showGridLines="0" view="pageBreakPreview" topLeftCell="A28" zoomScale="85" zoomScaleSheetLayoutView="85" workbookViewId="0">
      <selection activeCell="J15" sqref="J15"/>
    </sheetView>
  </sheetViews>
  <sheetFormatPr defaultColWidth="9.77734375" defaultRowHeight="12.75"/>
  <cols>
    <col min="1" max="1" width="18.21875" style="6" customWidth="1"/>
    <col min="2" max="3" width="6.33203125" style="6" customWidth="1"/>
    <col min="4" max="4" width="6.77734375" style="6" customWidth="1"/>
    <col min="5" max="5" width="6.88671875" style="6" customWidth="1"/>
    <col min="6" max="6" width="5.6640625" style="6" customWidth="1"/>
    <col min="7" max="16384" width="9.77734375" style="6"/>
  </cols>
  <sheetData>
    <row r="1" spans="1:8">
      <c r="A1" s="39">
        <v>334</v>
      </c>
      <c r="B1" s="39"/>
      <c r="C1" s="39"/>
      <c r="D1" s="39"/>
      <c r="E1" s="39"/>
      <c r="F1" s="39"/>
    </row>
    <row r="2" spans="1:8" ht="20.100000000000001" customHeight="1">
      <c r="A2" s="41" t="s">
        <v>28</v>
      </c>
      <c r="B2" s="41"/>
      <c r="C2" s="41"/>
      <c r="D2" s="41"/>
      <c r="E2" s="41"/>
      <c r="F2" s="41"/>
    </row>
    <row r="3" spans="1:8" ht="10.5" customHeight="1">
      <c r="A3" s="40"/>
      <c r="B3" s="40"/>
      <c r="C3" s="40"/>
    </row>
    <row r="4" spans="1:8" ht="15.75">
      <c r="A4" s="37" t="s">
        <v>102</v>
      </c>
      <c r="B4" s="37"/>
      <c r="C4" s="37"/>
      <c r="D4" s="37"/>
      <c r="E4" s="37"/>
      <c r="F4" s="37"/>
    </row>
    <row r="5" spans="1:8" ht="15.75">
      <c r="A5" s="38" t="s">
        <v>103</v>
      </c>
      <c r="B5" s="38"/>
      <c r="C5" s="38"/>
      <c r="D5" s="38"/>
      <c r="E5" s="38"/>
      <c r="F5" s="38"/>
    </row>
    <row r="6" spans="1:8" ht="16.5" customHeight="1">
      <c r="A6" s="42"/>
      <c r="B6" s="42"/>
      <c r="C6" s="42"/>
      <c r="D6" s="43"/>
      <c r="E6" s="43"/>
    </row>
    <row r="7" spans="1:8" ht="14.25" customHeight="1">
      <c r="A7" s="44" t="s">
        <v>82</v>
      </c>
      <c r="B7" s="45">
        <v>2015</v>
      </c>
      <c r="C7" s="45">
        <v>2016</v>
      </c>
      <c r="D7" s="46">
        <v>2017</v>
      </c>
      <c r="E7" s="47">
        <v>2018</v>
      </c>
      <c r="F7" s="48">
        <v>2019</v>
      </c>
      <c r="G7" s="40"/>
      <c r="H7" s="40"/>
    </row>
    <row r="8" spans="1:8">
      <c r="A8" s="49"/>
      <c r="B8" s="50"/>
      <c r="C8" s="50"/>
      <c r="D8" s="46"/>
      <c r="E8" s="47"/>
      <c r="F8" s="51"/>
    </row>
    <row r="9" spans="1:8" ht="13.5" customHeight="1">
      <c r="A9" s="52"/>
      <c r="B9" s="53"/>
      <c r="C9" s="53"/>
      <c r="D9" s="46"/>
      <c r="E9" s="47"/>
      <c r="F9" s="54"/>
    </row>
    <row r="10" spans="1:8" ht="15.75" customHeight="1">
      <c r="A10" s="55"/>
      <c r="C10" s="56"/>
      <c r="D10" s="56"/>
      <c r="E10" s="56"/>
      <c r="G10" s="5"/>
    </row>
    <row r="11" spans="1:8">
      <c r="A11" s="5" t="s">
        <v>79</v>
      </c>
      <c r="B11" s="57">
        <f>SUM(B12:B37)</f>
        <v>69551</v>
      </c>
      <c r="C11" s="57">
        <f>SUM(C12:C37)</f>
        <v>69546</v>
      </c>
      <c r="D11" s="57">
        <f>SUM(D12:D37)</f>
        <v>68086</v>
      </c>
      <c r="E11" s="57">
        <f>SUM(E12:E37)</f>
        <v>80323</v>
      </c>
      <c r="F11" s="57">
        <f>SUM(F12:F37)</f>
        <v>84441</v>
      </c>
    </row>
    <row r="12" spans="1:8" ht="21.95" customHeight="1">
      <c r="A12" s="58" t="s">
        <v>42</v>
      </c>
      <c r="B12" s="59">
        <v>1907</v>
      </c>
      <c r="C12" s="59">
        <v>1444</v>
      </c>
      <c r="D12" s="59">
        <v>1401</v>
      </c>
      <c r="E12" s="59">
        <v>1309</v>
      </c>
      <c r="F12" s="60">
        <v>1312</v>
      </c>
    </row>
    <row r="13" spans="1:8" ht="21.95" customHeight="1">
      <c r="A13" s="58" t="s">
        <v>78</v>
      </c>
      <c r="B13" s="59">
        <v>2280</v>
      </c>
      <c r="C13" s="59">
        <v>1770</v>
      </c>
      <c r="D13" s="59">
        <v>1752</v>
      </c>
      <c r="E13" s="59">
        <v>1589</v>
      </c>
      <c r="F13" s="60">
        <v>1617</v>
      </c>
    </row>
    <row r="14" spans="1:8" ht="21.95" customHeight="1">
      <c r="A14" s="58" t="s">
        <v>77</v>
      </c>
      <c r="B14" s="59">
        <v>26</v>
      </c>
      <c r="C14" s="59">
        <v>16</v>
      </c>
      <c r="D14" s="59">
        <v>10</v>
      </c>
      <c r="E14" s="59">
        <v>9</v>
      </c>
      <c r="F14" s="60">
        <v>21</v>
      </c>
    </row>
    <row r="15" spans="1:8" ht="21.95" customHeight="1">
      <c r="A15" s="58" t="s">
        <v>87</v>
      </c>
      <c r="B15" s="59">
        <v>832</v>
      </c>
      <c r="C15" s="59">
        <v>686</v>
      </c>
      <c r="D15" s="59">
        <v>560</v>
      </c>
      <c r="E15" s="59">
        <v>497</v>
      </c>
      <c r="F15" s="60">
        <v>481</v>
      </c>
    </row>
    <row r="16" spans="1:8" ht="21.95" customHeight="1">
      <c r="A16" s="58" t="s">
        <v>76</v>
      </c>
      <c r="B16" s="59">
        <v>32</v>
      </c>
      <c r="C16" s="59">
        <v>14</v>
      </c>
      <c r="D16" s="59">
        <v>7</v>
      </c>
      <c r="E16" s="59">
        <v>17</v>
      </c>
      <c r="F16" s="60">
        <v>16</v>
      </c>
    </row>
    <row r="17" spans="1:6" ht="21.95" customHeight="1">
      <c r="A17" s="58" t="s">
        <v>100</v>
      </c>
      <c r="B17" s="59">
        <v>2563</v>
      </c>
      <c r="C17" s="59">
        <v>2376</v>
      </c>
      <c r="D17" s="59">
        <v>2356</v>
      </c>
      <c r="E17" s="59">
        <v>2939</v>
      </c>
      <c r="F17" s="60">
        <v>3067</v>
      </c>
    </row>
    <row r="18" spans="1:6" ht="21.95" customHeight="1">
      <c r="A18" s="58" t="s">
        <v>75</v>
      </c>
      <c r="B18" s="59">
        <v>1323</v>
      </c>
      <c r="C18" s="59">
        <v>1472</v>
      </c>
      <c r="D18" s="59">
        <v>1426</v>
      </c>
      <c r="E18" s="59">
        <v>1560</v>
      </c>
      <c r="F18" s="60">
        <v>1772</v>
      </c>
    </row>
    <row r="19" spans="1:6" ht="21.95" customHeight="1">
      <c r="A19" s="58" t="s">
        <v>74</v>
      </c>
      <c r="B19" s="59">
        <v>437</v>
      </c>
      <c r="C19" s="59">
        <v>419</v>
      </c>
      <c r="D19" s="59">
        <v>383</v>
      </c>
      <c r="E19" s="59">
        <v>350</v>
      </c>
      <c r="F19" s="60">
        <v>415</v>
      </c>
    </row>
    <row r="20" spans="1:6" ht="21.95" customHeight="1">
      <c r="A20" s="58" t="s">
        <v>99</v>
      </c>
      <c r="B20" s="59">
        <v>4489</v>
      </c>
      <c r="C20" s="59">
        <f>320+148+3630+149+81</f>
        <v>4328</v>
      </c>
      <c r="D20" s="59">
        <v>4238</v>
      </c>
      <c r="E20" s="59">
        <v>5639</v>
      </c>
      <c r="F20" s="60">
        <v>7334</v>
      </c>
    </row>
    <row r="21" spans="1:6" ht="21.95" customHeight="1">
      <c r="A21" s="58" t="s">
        <v>73</v>
      </c>
      <c r="B21" s="59">
        <v>1873</v>
      </c>
      <c r="C21" s="59">
        <v>1790</v>
      </c>
      <c r="D21" s="59">
        <v>1724</v>
      </c>
      <c r="E21" s="59">
        <v>2071</v>
      </c>
      <c r="F21" s="60">
        <v>2448</v>
      </c>
    </row>
    <row r="22" spans="1:6" ht="21.95" customHeight="1">
      <c r="A22" s="58" t="s">
        <v>72</v>
      </c>
      <c r="B22" s="59">
        <v>137</v>
      </c>
      <c r="C22" s="59">
        <v>98</v>
      </c>
      <c r="D22" s="59">
        <v>125</v>
      </c>
      <c r="E22" s="59">
        <v>132</v>
      </c>
      <c r="F22" s="60">
        <v>163</v>
      </c>
    </row>
    <row r="23" spans="1:6" ht="21.95" customHeight="1">
      <c r="A23" s="58" t="s">
        <v>71</v>
      </c>
      <c r="B23" s="59">
        <v>2963</v>
      </c>
      <c r="C23" s="59">
        <v>2789</v>
      </c>
      <c r="D23" s="59">
        <v>2854</v>
      </c>
      <c r="E23" s="59">
        <v>3164</v>
      </c>
      <c r="F23" s="60">
        <v>3112</v>
      </c>
    </row>
    <row r="24" spans="1:6" ht="21.95" customHeight="1">
      <c r="A24" s="58" t="s">
        <v>70</v>
      </c>
      <c r="B24" s="59">
        <v>133</v>
      </c>
      <c r="C24" s="59">
        <v>125</v>
      </c>
      <c r="D24" s="59">
        <v>87</v>
      </c>
      <c r="E24" s="59">
        <v>188</v>
      </c>
      <c r="F24" s="60">
        <v>175</v>
      </c>
    </row>
    <row r="25" spans="1:6" ht="21.95" customHeight="1">
      <c r="A25" s="58" t="s">
        <v>69</v>
      </c>
      <c r="B25" s="59">
        <v>271</v>
      </c>
      <c r="C25" s="59">
        <v>223</v>
      </c>
      <c r="D25" s="59">
        <v>230</v>
      </c>
      <c r="E25" s="59">
        <v>325</v>
      </c>
      <c r="F25" s="60">
        <v>306</v>
      </c>
    </row>
    <row r="26" spans="1:6" ht="21.95" customHeight="1">
      <c r="A26" s="58" t="s">
        <v>68</v>
      </c>
      <c r="B26" s="59">
        <v>2522</v>
      </c>
      <c r="C26" s="59">
        <v>2460</v>
      </c>
      <c r="D26" s="59">
        <v>2378</v>
      </c>
      <c r="E26" s="59">
        <v>2504</v>
      </c>
      <c r="F26" s="60">
        <v>2471</v>
      </c>
    </row>
    <row r="27" spans="1:6" ht="21.95" customHeight="1">
      <c r="A27" s="58" t="s">
        <v>67</v>
      </c>
      <c r="B27" s="59">
        <v>1399</v>
      </c>
      <c r="C27" s="59">
        <v>1475</v>
      </c>
      <c r="D27" s="59">
        <v>1327</v>
      </c>
      <c r="E27" s="59">
        <v>1404</v>
      </c>
      <c r="F27" s="60">
        <v>1479</v>
      </c>
    </row>
    <row r="28" spans="1:6" ht="21.95" customHeight="1">
      <c r="A28" s="58" t="s">
        <v>66</v>
      </c>
      <c r="B28" s="59">
        <v>93</v>
      </c>
      <c r="C28" s="59">
        <f>45+58</f>
        <v>103</v>
      </c>
      <c r="D28" s="59">
        <v>99</v>
      </c>
      <c r="E28" s="59">
        <v>42</v>
      </c>
      <c r="F28" s="60">
        <v>177</v>
      </c>
    </row>
    <row r="29" spans="1:6" ht="21.95" customHeight="1">
      <c r="A29" s="58" t="s">
        <v>65</v>
      </c>
      <c r="B29" s="59">
        <v>4069</v>
      </c>
      <c r="C29" s="59">
        <v>2751</v>
      </c>
      <c r="D29" s="59">
        <v>2141</v>
      </c>
      <c r="E29" s="59">
        <v>1809</v>
      </c>
      <c r="F29" s="60">
        <v>1649</v>
      </c>
    </row>
    <row r="30" spans="1:6" ht="21.95" customHeight="1">
      <c r="A30" s="58" t="s">
        <v>53</v>
      </c>
      <c r="B30" s="59">
        <v>611</v>
      </c>
      <c r="C30" s="59">
        <v>679</v>
      </c>
      <c r="D30" s="59">
        <v>561</v>
      </c>
      <c r="E30" s="59">
        <v>609</v>
      </c>
      <c r="F30" s="60">
        <v>594</v>
      </c>
    </row>
    <row r="31" spans="1:6" ht="21.95" customHeight="1">
      <c r="A31" s="58" t="s">
        <v>64</v>
      </c>
      <c r="B31" s="59">
        <v>300</v>
      </c>
      <c r="C31" s="59">
        <v>294</v>
      </c>
      <c r="D31" s="59">
        <v>261</v>
      </c>
      <c r="E31" s="59">
        <v>314</v>
      </c>
      <c r="F31" s="60">
        <v>299</v>
      </c>
    </row>
    <row r="32" spans="1:6" ht="21.95" customHeight="1">
      <c r="A32" s="58" t="s">
        <v>63</v>
      </c>
      <c r="B32" s="59">
        <v>10629</v>
      </c>
      <c r="C32" s="59">
        <v>9746</v>
      </c>
      <c r="D32" s="59">
        <v>9379</v>
      </c>
      <c r="E32" s="59">
        <v>11791</v>
      </c>
      <c r="F32" s="60">
        <v>10081</v>
      </c>
    </row>
    <row r="33" spans="1:6" ht="21.95" customHeight="1">
      <c r="A33" s="22" t="s">
        <v>95</v>
      </c>
      <c r="B33" s="61" t="s">
        <v>94</v>
      </c>
      <c r="C33" s="59"/>
      <c r="D33" s="59"/>
      <c r="E33" s="59" t="s">
        <v>98</v>
      </c>
      <c r="F33" s="60"/>
    </row>
    <row r="34" spans="1:6" ht="21.95" customHeight="1">
      <c r="A34" s="58" t="s">
        <v>39</v>
      </c>
      <c r="B34" s="59">
        <v>1182</v>
      </c>
      <c r="C34" s="59">
        <v>1261</v>
      </c>
      <c r="D34" s="59">
        <v>1387</v>
      </c>
      <c r="E34" s="59">
        <v>1509</v>
      </c>
      <c r="F34" s="60">
        <v>2102</v>
      </c>
    </row>
    <row r="35" spans="1:6" ht="21.95" customHeight="1">
      <c r="A35" s="58" t="s">
        <v>54</v>
      </c>
      <c r="B35" s="59">
        <v>7398</v>
      </c>
      <c r="C35" s="59">
        <v>9244</v>
      </c>
      <c r="D35" s="59">
        <v>10339</v>
      </c>
      <c r="E35" s="59">
        <v>13270</v>
      </c>
      <c r="F35" s="60">
        <v>12086</v>
      </c>
    </row>
    <row r="36" spans="1:6" ht="21.95" customHeight="1">
      <c r="A36" s="58" t="s">
        <v>62</v>
      </c>
      <c r="B36" s="59">
        <v>3471</v>
      </c>
      <c r="C36" s="59">
        <v>3143</v>
      </c>
      <c r="D36" s="59">
        <v>4578</v>
      </c>
      <c r="E36" s="59">
        <v>1343</v>
      </c>
      <c r="F36" s="60">
        <v>1291</v>
      </c>
    </row>
    <row r="37" spans="1:6" ht="21.95" customHeight="1">
      <c r="A37" s="62" t="s">
        <v>61</v>
      </c>
      <c r="B37" s="63">
        <v>18611</v>
      </c>
      <c r="C37" s="63">
        <f>20741+99</f>
        <v>20840</v>
      </c>
      <c r="D37" s="63">
        <v>18483</v>
      </c>
      <c r="E37" s="63">
        <v>25939</v>
      </c>
      <c r="F37" s="64">
        <v>29973</v>
      </c>
    </row>
    <row r="38" spans="1:6" ht="15" customHeight="1">
      <c r="A38" s="22" t="s">
        <v>93</v>
      </c>
    </row>
    <row r="39" spans="1:6" ht="15" customHeight="1">
      <c r="A39" s="27" t="s">
        <v>92</v>
      </c>
      <c r="B39" s="27"/>
      <c r="C39" s="7"/>
    </row>
    <row r="40" spans="1:6" ht="29.25" customHeight="1">
      <c r="A40" s="28" t="s">
        <v>97</v>
      </c>
      <c r="B40" s="28"/>
      <c r="C40" s="28"/>
      <c r="D40" s="28"/>
      <c r="E40" s="28"/>
      <c r="F40" s="28"/>
    </row>
    <row r="41" spans="1:6">
      <c r="A41" s="26" t="s">
        <v>116</v>
      </c>
      <c r="B41" s="26"/>
      <c r="C41" s="26"/>
      <c r="D41" s="26"/>
      <c r="E41" s="26"/>
    </row>
    <row r="42" spans="1:6">
      <c r="C42" s="7"/>
      <c r="D42" s="7"/>
    </row>
    <row r="43" spans="1:6">
      <c r="C43" s="7"/>
      <c r="D43" s="7"/>
    </row>
    <row r="44" spans="1:6">
      <c r="C44" s="7"/>
      <c r="D44" s="7"/>
    </row>
    <row r="45" spans="1:6">
      <c r="C45" s="7"/>
      <c r="D45" s="7"/>
    </row>
    <row r="46" spans="1:6">
      <c r="C46" s="7"/>
      <c r="D46" s="7"/>
    </row>
    <row r="47" spans="1:6">
      <c r="A47" s="58" t="s">
        <v>91</v>
      </c>
      <c r="C47" s="7"/>
      <c r="D47" s="7"/>
    </row>
    <row r="48" spans="1:6">
      <c r="C48" s="7"/>
    </row>
    <row r="49" spans="3:3">
      <c r="C49" s="7"/>
    </row>
  </sheetData>
  <mergeCells count="13">
    <mergeCell ref="A1:F1"/>
    <mergeCell ref="A41:E41"/>
    <mergeCell ref="A39:B39"/>
    <mergeCell ref="D7:D9"/>
    <mergeCell ref="A7:A9"/>
    <mergeCell ref="C7:C9"/>
    <mergeCell ref="B7:B9"/>
    <mergeCell ref="A40:F40"/>
    <mergeCell ref="E7:E9"/>
    <mergeCell ref="F7:F9"/>
    <mergeCell ref="A2:F2"/>
    <mergeCell ref="A4:F4"/>
    <mergeCell ref="A5:F5"/>
  </mergeCells>
  <printOptions horizontalCentered="1" gridLinesSet="0"/>
  <pageMargins left="0.6" right="0.6" top="0.5" bottom="0.5" header="0" footer="0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showGridLines="0" view="pageBreakPreview" zoomScale="84" zoomScaleSheetLayoutView="84" workbookViewId="0">
      <selection activeCell="A4" sqref="A4:E5"/>
    </sheetView>
  </sheetViews>
  <sheetFormatPr defaultColWidth="9.77734375" defaultRowHeight="12.75"/>
  <cols>
    <col min="1" max="1" width="17.109375" style="234" customWidth="1"/>
    <col min="2" max="2" width="7" style="234" customWidth="1"/>
    <col min="3" max="3" width="7.6640625" style="234" customWidth="1"/>
    <col min="4" max="4" width="9.5546875" style="234" customWidth="1"/>
    <col min="5" max="5" width="10.21875" style="234" customWidth="1"/>
    <col min="6" max="6" width="16.33203125" style="234" customWidth="1"/>
    <col min="7" max="7" width="16.77734375" style="234" customWidth="1"/>
    <col min="8" max="16384" width="9.77734375" style="234"/>
  </cols>
  <sheetData>
    <row r="1" spans="1:12">
      <c r="A1" s="233">
        <v>346</v>
      </c>
      <c r="B1" s="233"/>
      <c r="C1" s="233"/>
      <c r="D1" s="233"/>
      <c r="E1" s="233"/>
    </row>
    <row r="2" spans="1:12" ht="13.5">
      <c r="A2" s="262" t="s">
        <v>28</v>
      </c>
      <c r="B2" s="262"/>
      <c r="C2" s="262"/>
      <c r="D2" s="262"/>
      <c r="E2" s="262"/>
    </row>
    <row r="3" spans="1:12" ht="13.5">
      <c r="A3" s="288"/>
      <c r="B3" s="237"/>
      <c r="C3" s="237"/>
      <c r="D3" s="237"/>
    </row>
    <row r="4" spans="1:12" ht="15.75">
      <c r="A4" s="261" t="s">
        <v>114</v>
      </c>
      <c r="B4" s="261"/>
      <c r="C4" s="261"/>
      <c r="D4" s="261"/>
      <c r="E4" s="261"/>
    </row>
    <row r="5" spans="1:12" ht="15.75">
      <c r="A5" s="35" t="s">
        <v>37</v>
      </c>
      <c r="B5" s="35"/>
      <c r="C5" s="35"/>
      <c r="D5" s="35"/>
      <c r="E5" s="35"/>
    </row>
    <row r="6" spans="1:12" ht="27" customHeight="1">
      <c r="A6" s="237"/>
      <c r="B6" s="237"/>
      <c r="C6" s="237"/>
      <c r="D6" s="237"/>
      <c r="E6" s="237"/>
    </row>
    <row r="7" spans="1:12" ht="19.5" customHeight="1">
      <c r="A7" s="289" t="s">
        <v>15</v>
      </c>
      <c r="B7" s="238" t="s">
        <v>47</v>
      </c>
      <c r="C7" s="238" t="s">
        <v>48</v>
      </c>
      <c r="D7" s="290" t="s">
        <v>49</v>
      </c>
      <c r="E7" s="291"/>
      <c r="F7" s="292"/>
      <c r="G7" s="292"/>
    </row>
    <row r="8" spans="1:12" ht="30" customHeight="1">
      <c r="A8" s="293"/>
      <c r="B8" s="294"/>
      <c r="C8" s="294"/>
      <c r="D8" s="279" t="s">
        <v>50</v>
      </c>
      <c r="E8" s="295" t="s">
        <v>51</v>
      </c>
    </row>
    <row r="9" spans="1:12" ht="8.25" customHeight="1">
      <c r="A9" s="296"/>
      <c r="B9" s="297"/>
      <c r="C9" s="297"/>
      <c r="D9" s="297"/>
      <c r="E9" s="297"/>
      <c r="H9" s="237"/>
      <c r="I9" s="237"/>
      <c r="L9" s="1" t="s">
        <v>52</v>
      </c>
    </row>
    <row r="10" spans="1:12" ht="21" customHeight="1">
      <c r="A10" s="249">
        <v>2019</v>
      </c>
      <c r="B10" s="249"/>
      <c r="C10" s="249"/>
      <c r="D10" s="249"/>
      <c r="E10" s="249"/>
      <c r="H10" s="237"/>
      <c r="I10" s="237"/>
      <c r="L10" s="1"/>
    </row>
    <row r="11" spans="1:12" ht="24" customHeight="1">
      <c r="A11" s="250" t="s">
        <v>11</v>
      </c>
      <c r="B11" s="298">
        <f>SUM(B12+B13+B23+B27+B31+B37)</f>
        <v>502</v>
      </c>
      <c r="C11" s="298">
        <v>3070</v>
      </c>
      <c r="D11" s="298">
        <v>1264</v>
      </c>
      <c r="E11" s="298">
        <f t="shared" ref="E11" si="0">SUM(E12+E13+E23+E27+E31+E37)</f>
        <v>6139</v>
      </c>
      <c r="H11" s="237"/>
      <c r="I11" s="237"/>
      <c r="L11" s="1"/>
    </row>
    <row r="12" spans="1:12" ht="27.75" customHeight="1">
      <c r="A12" s="1" t="s">
        <v>17</v>
      </c>
      <c r="B12" s="298">
        <f>8+1+2+248</f>
        <v>259</v>
      </c>
      <c r="C12" s="298">
        <v>2685</v>
      </c>
      <c r="D12" s="298">
        <v>1172</v>
      </c>
      <c r="E12" s="298">
        <v>5406</v>
      </c>
      <c r="F12" s="299"/>
      <c r="G12" s="300"/>
      <c r="H12" s="300"/>
    </row>
    <row r="13" spans="1:12" ht="18.75" customHeight="1">
      <c r="A13" s="1" t="s">
        <v>24</v>
      </c>
      <c r="B13" s="298">
        <f>SUM(B14:B22)</f>
        <v>63</v>
      </c>
      <c r="C13" s="298">
        <f t="shared" ref="C13:E13" si="1">SUM(C14:C22)</f>
        <v>162</v>
      </c>
      <c r="D13" s="298">
        <f t="shared" si="1"/>
        <v>38</v>
      </c>
      <c r="E13" s="298">
        <f t="shared" si="1"/>
        <v>292</v>
      </c>
      <c r="F13" s="301"/>
      <c r="G13" s="300"/>
      <c r="H13" s="300"/>
    </row>
    <row r="14" spans="1:12" ht="20.25" customHeight="1">
      <c r="A14" s="252" t="s">
        <v>1</v>
      </c>
      <c r="B14" s="302">
        <v>16</v>
      </c>
      <c r="C14" s="302">
        <v>76</v>
      </c>
      <c r="D14" s="302">
        <v>26</v>
      </c>
      <c r="E14" s="302">
        <v>179</v>
      </c>
      <c r="F14" s="254"/>
      <c r="G14" s="300"/>
      <c r="H14" s="300"/>
    </row>
    <row r="15" spans="1:12" ht="20.25" customHeight="1">
      <c r="A15" s="252" t="s">
        <v>18</v>
      </c>
      <c r="B15" s="302">
        <v>10</v>
      </c>
      <c r="C15" s="302">
        <v>13</v>
      </c>
      <c r="D15" s="302">
        <v>1</v>
      </c>
      <c r="E15" s="302">
        <v>3</v>
      </c>
      <c r="F15" s="254"/>
      <c r="G15" s="300"/>
      <c r="H15" s="300"/>
    </row>
    <row r="16" spans="1:12" ht="20.25" customHeight="1">
      <c r="A16" s="252" t="s">
        <v>19</v>
      </c>
      <c r="B16" s="302">
        <v>0</v>
      </c>
      <c r="C16" s="302">
        <v>9</v>
      </c>
      <c r="D16" s="302">
        <v>0</v>
      </c>
      <c r="E16" s="302">
        <v>4</v>
      </c>
      <c r="F16" s="253"/>
      <c r="G16" s="300"/>
      <c r="H16" s="300"/>
    </row>
    <row r="17" spans="1:8" ht="20.25" customHeight="1">
      <c r="A17" s="252" t="s">
        <v>20</v>
      </c>
      <c r="B17" s="302">
        <v>2</v>
      </c>
      <c r="C17" s="302">
        <v>7</v>
      </c>
      <c r="D17" s="302">
        <v>0</v>
      </c>
      <c r="E17" s="302">
        <v>6</v>
      </c>
      <c r="F17" s="254"/>
      <c r="G17" s="300"/>
      <c r="H17" s="300"/>
    </row>
    <row r="18" spans="1:8" ht="20.25" customHeight="1">
      <c r="A18" s="252" t="s">
        <v>0</v>
      </c>
      <c r="B18" s="302">
        <v>5</v>
      </c>
      <c r="C18" s="302">
        <v>10</v>
      </c>
      <c r="D18" s="302">
        <v>0</v>
      </c>
      <c r="E18" s="302">
        <v>7</v>
      </c>
      <c r="F18" s="254"/>
      <c r="G18" s="300"/>
      <c r="H18" s="300"/>
    </row>
    <row r="19" spans="1:8" ht="20.25" customHeight="1">
      <c r="A19" s="252" t="s">
        <v>35</v>
      </c>
      <c r="B19" s="302">
        <v>5</v>
      </c>
      <c r="C19" s="302">
        <v>6</v>
      </c>
      <c r="D19" s="302">
        <v>0</v>
      </c>
      <c r="E19" s="302">
        <v>10</v>
      </c>
      <c r="F19" s="254"/>
      <c r="G19" s="300"/>
      <c r="H19" s="300"/>
    </row>
    <row r="20" spans="1:8" ht="20.25" customHeight="1">
      <c r="A20" s="252" t="s">
        <v>2</v>
      </c>
      <c r="B20" s="302">
        <v>5</v>
      </c>
      <c r="C20" s="302">
        <v>11</v>
      </c>
      <c r="D20" s="303">
        <v>2</v>
      </c>
      <c r="E20" s="302">
        <v>13</v>
      </c>
      <c r="F20" s="254"/>
      <c r="G20" s="300"/>
      <c r="H20" s="300"/>
    </row>
    <row r="21" spans="1:8" ht="20.25" customHeight="1">
      <c r="A21" s="252" t="s">
        <v>3</v>
      </c>
      <c r="B21" s="302">
        <v>11</v>
      </c>
      <c r="C21" s="302">
        <v>18</v>
      </c>
      <c r="D21" s="302">
        <v>3</v>
      </c>
      <c r="E21" s="302">
        <v>36</v>
      </c>
      <c r="F21" s="254"/>
      <c r="G21" s="300"/>
      <c r="H21" s="300"/>
    </row>
    <row r="22" spans="1:8" ht="20.25" customHeight="1">
      <c r="A22" s="252" t="s">
        <v>21</v>
      </c>
      <c r="B22" s="302">
        <v>9</v>
      </c>
      <c r="C22" s="302">
        <v>12</v>
      </c>
      <c r="D22" s="302">
        <v>6</v>
      </c>
      <c r="E22" s="302">
        <v>34</v>
      </c>
      <c r="F22" s="301"/>
      <c r="G22" s="300"/>
      <c r="H22" s="300"/>
    </row>
    <row r="23" spans="1:8" ht="20.25" customHeight="1">
      <c r="A23" s="1" t="s">
        <v>31</v>
      </c>
      <c r="B23" s="298">
        <f>SUM(B24:B26)</f>
        <v>7</v>
      </c>
      <c r="C23" s="298">
        <f t="shared" ref="C23:E23" si="2">SUM(C24:C26)</f>
        <v>25</v>
      </c>
      <c r="D23" s="298">
        <f t="shared" si="2"/>
        <v>3</v>
      </c>
      <c r="E23" s="298">
        <f t="shared" si="2"/>
        <v>45</v>
      </c>
      <c r="F23" s="301"/>
      <c r="G23" s="300"/>
      <c r="H23" s="300"/>
    </row>
    <row r="24" spans="1:8" ht="20.25" customHeight="1">
      <c r="A24" s="252" t="s">
        <v>4</v>
      </c>
      <c r="B24" s="302">
        <v>5</v>
      </c>
      <c r="C24" s="302">
        <v>16</v>
      </c>
      <c r="D24" s="302">
        <v>1</v>
      </c>
      <c r="E24" s="302">
        <v>27</v>
      </c>
      <c r="F24" s="254"/>
      <c r="G24" s="300"/>
      <c r="H24" s="300"/>
    </row>
    <row r="25" spans="1:8" ht="20.25" customHeight="1">
      <c r="A25" s="252" t="s">
        <v>22</v>
      </c>
      <c r="B25" s="302">
        <v>2</v>
      </c>
      <c r="C25" s="302">
        <v>8</v>
      </c>
      <c r="D25" s="302">
        <v>2</v>
      </c>
      <c r="E25" s="302">
        <v>14</v>
      </c>
      <c r="F25" s="254"/>
      <c r="G25" s="300"/>
      <c r="H25" s="300"/>
    </row>
    <row r="26" spans="1:8" ht="20.25" customHeight="1">
      <c r="A26" s="252" t="s">
        <v>27</v>
      </c>
      <c r="B26" s="302">
        <v>0</v>
      </c>
      <c r="C26" s="302">
        <v>1</v>
      </c>
      <c r="D26" s="302">
        <v>0</v>
      </c>
      <c r="E26" s="303">
        <v>4</v>
      </c>
      <c r="F26" s="254"/>
      <c r="G26" s="300"/>
      <c r="H26" s="300"/>
    </row>
    <row r="27" spans="1:8" ht="20.25" customHeight="1">
      <c r="A27" s="1" t="s">
        <v>23</v>
      </c>
      <c r="B27" s="298">
        <f>SUM(B28:B30)</f>
        <v>56</v>
      </c>
      <c r="C27" s="298">
        <f t="shared" ref="C27:E27" si="3">SUM(C28:C30)</f>
        <v>72</v>
      </c>
      <c r="D27" s="298">
        <f t="shared" si="3"/>
        <v>16</v>
      </c>
      <c r="E27" s="298">
        <f t="shared" si="3"/>
        <v>120</v>
      </c>
      <c r="F27" s="254"/>
      <c r="G27" s="300"/>
      <c r="H27" s="300"/>
    </row>
    <row r="28" spans="1:8" ht="20.25" customHeight="1">
      <c r="A28" s="1" t="s">
        <v>6</v>
      </c>
      <c r="B28" s="302">
        <v>21</v>
      </c>
      <c r="C28" s="302">
        <v>25</v>
      </c>
      <c r="D28" s="302">
        <v>8</v>
      </c>
      <c r="E28" s="302">
        <v>39</v>
      </c>
      <c r="F28" s="254"/>
      <c r="G28" s="300"/>
      <c r="H28" s="300"/>
    </row>
    <row r="29" spans="1:8" ht="18.75" customHeight="1">
      <c r="A29" s="252" t="s">
        <v>7</v>
      </c>
      <c r="B29" s="302">
        <v>11</v>
      </c>
      <c r="C29" s="302">
        <v>17</v>
      </c>
      <c r="D29" s="302">
        <v>6</v>
      </c>
      <c r="E29" s="302">
        <v>52</v>
      </c>
      <c r="F29" s="254"/>
      <c r="G29" s="300"/>
      <c r="H29" s="300"/>
    </row>
    <row r="30" spans="1:8" ht="18.75" customHeight="1">
      <c r="A30" s="252" t="s">
        <v>5</v>
      </c>
      <c r="B30" s="302">
        <v>24</v>
      </c>
      <c r="C30" s="302">
        <v>30</v>
      </c>
      <c r="D30" s="302">
        <v>2</v>
      </c>
      <c r="E30" s="302">
        <v>29</v>
      </c>
      <c r="F30" s="254"/>
      <c r="G30" s="300"/>
      <c r="H30" s="300"/>
    </row>
    <row r="31" spans="1:8" ht="18.75" customHeight="1">
      <c r="A31" s="1" t="s">
        <v>32</v>
      </c>
      <c r="B31" s="298">
        <f>SUM(B32:B36)</f>
        <v>78</v>
      </c>
      <c r="C31" s="298">
        <f t="shared" ref="C31:E31" si="4">SUM(C32:C36)</f>
        <v>64</v>
      </c>
      <c r="D31" s="298">
        <f t="shared" si="4"/>
        <v>16</v>
      </c>
      <c r="E31" s="298">
        <f t="shared" si="4"/>
        <v>118</v>
      </c>
      <c r="F31" s="254"/>
      <c r="G31" s="300"/>
      <c r="H31" s="300"/>
    </row>
    <row r="32" spans="1:8" ht="18.75" customHeight="1">
      <c r="A32" s="252" t="s">
        <v>10</v>
      </c>
      <c r="B32" s="302">
        <v>13</v>
      </c>
      <c r="C32" s="302">
        <v>20</v>
      </c>
      <c r="D32" s="302">
        <v>6</v>
      </c>
      <c r="E32" s="302">
        <v>26</v>
      </c>
      <c r="F32" s="254"/>
      <c r="G32" s="300"/>
      <c r="H32" s="300"/>
    </row>
    <row r="33" spans="1:8" ht="18.75" customHeight="1">
      <c r="A33" s="252" t="s">
        <v>30</v>
      </c>
      <c r="B33" s="302">
        <v>10</v>
      </c>
      <c r="C33" s="302">
        <v>9</v>
      </c>
      <c r="D33" s="302">
        <v>3</v>
      </c>
      <c r="E33" s="302">
        <v>11</v>
      </c>
      <c r="F33" s="254"/>
      <c r="G33" s="300"/>
      <c r="H33" s="300"/>
    </row>
    <row r="34" spans="1:8" ht="18.75" customHeight="1">
      <c r="A34" s="252" t="s">
        <v>29</v>
      </c>
      <c r="B34" s="302">
        <v>26</v>
      </c>
      <c r="C34" s="302">
        <v>22</v>
      </c>
      <c r="D34" s="302">
        <v>5</v>
      </c>
      <c r="E34" s="302">
        <v>34</v>
      </c>
      <c r="F34" s="254"/>
      <c r="G34" s="300"/>
      <c r="H34" s="300"/>
    </row>
    <row r="35" spans="1:8" ht="18.75" customHeight="1">
      <c r="A35" s="252" t="s">
        <v>9</v>
      </c>
      <c r="B35" s="302">
        <v>10</v>
      </c>
      <c r="C35" s="302">
        <v>7</v>
      </c>
      <c r="D35" s="302">
        <v>0</v>
      </c>
      <c r="E35" s="302">
        <v>17</v>
      </c>
      <c r="F35" s="254"/>
      <c r="G35" s="300"/>
      <c r="H35" s="300"/>
    </row>
    <row r="36" spans="1:8" ht="18.75" customHeight="1">
      <c r="A36" s="252" t="s">
        <v>26</v>
      </c>
      <c r="B36" s="302">
        <v>19</v>
      </c>
      <c r="C36" s="302">
        <v>6</v>
      </c>
      <c r="D36" s="302">
        <v>2</v>
      </c>
      <c r="E36" s="302">
        <v>30</v>
      </c>
      <c r="F36" s="254"/>
      <c r="G36" s="300"/>
      <c r="H36" s="300"/>
    </row>
    <row r="37" spans="1:8" ht="18.75" customHeight="1">
      <c r="A37" s="1" t="s">
        <v>36</v>
      </c>
      <c r="B37" s="298">
        <f>SUM(B38:B40)</f>
        <v>39</v>
      </c>
      <c r="C37" s="298">
        <f t="shared" ref="C37:E37" si="5">SUM(C38:C40)</f>
        <v>62</v>
      </c>
      <c r="D37" s="298">
        <f t="shared" si="5"/>
        <v>19</v>
      </c>
      <c r="E37" s="298">
        <f t="shared" si="5"/>
        <v>158</v>
      </c>
      <c r="F37" s="254"/>
      <c r="G37" s="300"/>
      <c r="H37" s="300"/>
    </row>
    <row r="38" spans="1:8" ht="18.75" customHeight="1">
      <c r="A38" s="252" t="s">
        <v>34</v>
      </c>
      <c r="B38" s="302">
        <v>10</v>
      </c>
      <c r="C38" s="302">
        <v>20</v>
      </c>
      <c r="D38" s="302">
        <v>13</v>
      </c>
      <c r="E38" s="302">
        <v>87</v>
      </c>
      <c r="F38" s="254"/>
      <c r="G38" s="300"/>
      <c r="H38" s="300"/>
    </row>
    <row r="39" spans="1:8" ht="18.75" customHeight="1">
      <c r="A39" s="255" t="s">
        <v>8</v>
      </c>
      <c r="B39" s="302">
        <v>27</v>
      </c>
      <c r="C39" s="302">
        <v>23</v>
      </c>
      <c r="D39" s="302">
        <v>1</v>
      </c>
      <c r="E39" s="302">
        <v>43</v>
      </c>
      <c r="F39" s="254"/>
      <c r="G39" s="300"/>
      <c r="H39" s="300"/>
    </row>
    <row r="40" spans="1:8" ht="12.75" customHeight="1">
      <c r="A40" s="258" t="s">
        <v>12</v>
      </c>
      <c r="B40" s="304">
        <v>2</v>
      </c>
      <c r="C40" s="304">
        <v>19</v>
      </c>
      <c r="D40" s="304">
        <v>5</v>
      </c>
      <c r="E40" s="304">
        <v>28</v>
      </c>
      <c r="F40" s="254"/>
      <c r="G40" s="300"/>
      <c r="H40" s="300"/>
    </row>
    <row r="41" spans="1:8" ht="17.25" customHeight="1">
      <c r="E41" s="20" t="s">
        <v>120</v>
      </c>
    </row>
    <row r="47" spans="1:8">
      <c r="A47" s="252"/>
    </row>
  </sheetData>
  <mergeCells count="10">
    <mergeCell ref="F7:G7"/>
    <mergeCell ref="A10:E10"/>
    <mergeCell ref="A1:E1"/>
    <mergeCell ref="A2:E2"/>
    <mergeCell ref="A4:E4"/>
    <mergeCell ref="A5:E5"/>
    <mergeCell ref="A7:A8"/>
    <mergeCell ref="B7:B8"/>
    <mergeCell ref="C7:C8"/>
    <mergeCell ref="D7:E7"/>
  </mergeCells>
  <printOptions horizontalCentered="1"/>
  <pageMargins left="0.6" right="0.6" top="0.5" bottom="0.5" header="0" footer="0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view="pageBreakPreview" zoomScale="93" zoomScaleSheetLayoutView="93" workbookViewId="0">
      <selection activeCell="A4" sqref="A4:D5"/>
    </sheetView>
  </sheetViews>
  <sheetFormatPr defaultRowHeight="12.75"/>
  <cols>
    <col min="1" max="1" width="17" style="234" customWidth="1"/>
    <col min="2" max="2" width="11.33203125" style="234" customWidth="1"/>
    <col min="3" max="3" width="12.5546875" style="234" customWidth="1"/>
    <col min="4" max="4" width="12.109375" style="234" customWidth="1"/>
    <col min="5" max="16384" width="8.88671875" style="234"/>
  </cols>
  <sheetData>
    <row r="1" spans="1:6">
      <c r="A1" s="233">
        <v>347</v>
      </c>
      <c r="B1" s="233"/>
      <c r="C1" s="233"/>
      <c r="D1" s="233"/>
    </row>
    <row r="2" spans="1:6" ht="13.5">
      <c r="A2" s="235" t="s">
        <v>28</v>
      </c>
      <c r="B2" s="235"/>
      <c r="C2" s="235"/>
      <c r="D2" s="235"/>
    </row>
    <row r="3" spans="1:6" ht="6" customHeight="1">
      <c r="A3" s="237"/>
      <c r="B3" s="237"/>
      <c r="C3" s="237"/>
      <c r="D3" s="237"/>
    </row>
    <row r="4" spans="1:6" ht="15.75">
      <c r="A4" s="261" t="s">
        <v>41</v>
      </c>
      <c r="B4" s="261"/>
      <c r="C4" s="261"/>
      <c r="D4" s="261"/>
    </row>
    <row r="5" spans="1:6" ht="15.75">
      <c r="A5" s="261" t="s">
        <v>37</v>
      </c>
      <c r="B5" s="261"/>
      <c r="C5" s="261"/>
      <c r="D5" s="261"/>
    </row>
    <row r="6" spans="1:6">
      <c r="A6" s="237"/>
      <c r="B6" s="237"/>
      <c r="C6" s="237"/>
      <c r="D6" s="237"/>
    </row>
    <row r="7" spans="1:6">
      <c r="A7" s="289" t="s">
        <v>15</v>
      </c>
      <c r="B7" s="276" t="s">
        <v>53</v>
      </c>
      <c r="C7" s="264" t="s">
        <v>54</v>
      </c>
      <c r="D7" s="264" t="s">
        <v>55</v>
      </c>
    </row>
    <row r="8" spans="1:6" ht="37.5" customHeight="1">
      <c r="A8" s="305"/>
      <c r="B8" s="306"/>
      <c r="C8" s="266"/>
      <c r="D8" s="266"/>
    </row>
    <row r="9" spans="1:6" ht="9.75" customHeight="1">
      <c r="A9" s="246"/>
      <c r="B9" s="267"/>
      <c r="C9" s="268"/>
      <c r="D9" s="268"/>
    </row>
    <row r="10" spans="1:6" ht="20.25" customHeight="1">
      <c r="A10" s="249">
        <v>2019</v>
      </c>
      <c r="B10" s="249"/>
      <c r="C10" s="249"/>
      <c r="D10" s="249"/>
    </row>
    <row r="11" spans="1:6" ht="27.75" customHeight="1">
      <c r="A11" s="250" t="s">
        <v>11</v>
      </c>
      <c r="B11" s="281">
        <v>594</v>
      </c>
      <c r="C11" s="281">
        <v>12086</v>
      </c>
      <c r="D11" s="281">
        <v>10081</v>
      </c>
    </row>
    <row r="12" spans="1:6" ht="26.25" customHeight="1">
      <c r="A12" s="1" t="s">
        <v>17</v>
      </c>
      <c r="B12" s="281">
        <v>376</v>
      </c>
      <c r="C12" s="281">
        <v>5317</v>
      </c>
      <c r="D12" s="281">
        <v>7244</v>
      </c>
    </row>
    <row r="13" spans="1:6">
      <c r="A13" s="1" t="s">
        <v>24</v>
      </c>
      <c r="B13" s="281">
        <v>66</v>
      </c>
      <c r="C13" s="281">
        <v>2990</v>
      </c>
      <c r="D13" s="281">
        <v>979</v>
      </c>
    </row>
    <row r="14" spans="1:6">
      <c r="A14" s="252" t="s">
        <v>1</v>
      </c>
      <c r="B14" s="282">
        <v>7</v>
      </c>
      <c r="C14" s="282">
        <v>658</v>
      </c>
      <c r="D14" s="282">
        <v>313</v>
      </c>
    </row>
    <row r="15" spans="1:6">
      <c r="A15" s="252" t="s">
        <v>18</v>
      </c>
      <c r="B15" s="282">
        <v>7</v>
      </c>
      <c r="C15" s="282">
        <v>207</v>
      </c>
      <c r="D15" s="282">
        <v>74</v>
      </c>
      <c r="F15" s="254"/>
    </row>
    <row r="16" spans="1:6">
      <c r="A16" s="252" t="s">
        <v>19</v>
      </c>
      <c r="B16" s="282">
        <v>3</v>
      </c>
      <c r="C16" s="282">
        <v>308</v>
      </c>
      <c r="D16" s="283">
        <v>35</v>
      </c>
    </row>
    <row r="17" spans="1:4">
      <c r="A17" s="252" t="s">
        <v>20</v>
      </c>
      <c r="B17" s="282">
        <v>4</v>
      </c>
      <c r="C17" s="282">
        <v>176</v>
      </c>
      <c r="D17" s="282">
        <v>52</v>
      </c>
    </row>
    <row r="18" spans="1:4">
      <c r="A18" s="252" t="s">
        <v>0</v>
      </c>
      <c r="B18" s="282">
        <v>2</v>
      </c>
      <c r="C18" s="282">
        <v>331</v>
      </c>
      <c r="D18" s="282">
        <v>64</v>
      </c>
    </row>
    <row r="19" spans="1:4">
      <c r="A19" s="252" t="s">
        <v>35</v>
      </c>
      <c r="B19" s="282">
        <v>1</v>
      </c>
      <c r="C19" s="282">
        <v>322</v>
      </c>
      <c r="D19" s="282">
        <v>90</v>
      </c>
    </row>
    <row r="20" spans="1:4">
      <c r="A20" s="252" t="s">
        <v>2</v>
      </c>
      <c r="B20" s="282">
        <v>9</v>
      </c>
      <c r="C20" s="282">
        <v>613</v>
      </c>
      <c r="D20" s="283">
        <v>142</v>
      </c>
    </row>
    <row r="21" spans="1:4">
      <c r="A21" s="252" t="s">
        <v>3</v>
      </c>
      <c r="B21" s="282">
        <v>7</v>
      </c>
      <c r="C21" s="282">
        <v>159</v>
      </c>
      <c r="D21" s="282">
        <v>122</v>
      </c>
    </row>
    <row r="22" spans="1:4">
      <c r="A22" s="1" t="s">
        <v>21</v>
      </c>
      <c r="B22" s="282">
        <v>26</v>
      </c>
      <c r="C22" s="282">
        <v>216</v>
      </c>
      <c r="D22" s="282">
        <v>87</v>
      </c>
    </row>
    <row r="23" spans="1:4">
      <c r="A23" s="1" t="s">
        <v>31</v>
      </c>
      <c r="B23" s="281">
        <v>17</v>
      </c>
      <c r="C23" s="281">
        <v>655</v>
      </c>
      <c r="D23" s="281">
        <v>105</v>
      </c>
    </row>
    <row r="24" spans="1:4">
      <c r="A24" s="252" t="s">
        <v>4</v>
      </c>
      <c r="B24" s="282">
        <v>10</v>
      </c>
      <c r="C24" s="282">
        <v>269</v>
      </c>
      <c r="D24" s="282">
        <v>67</v>
      </c>
    </row>
    <row r="25" spans="1:4">
      <c r="A25" s="252" t="s">
        <v>22</v>
      </c>
      <c r="B25" s="282">
        <v>6</v>
      </c>
      <c r="C25" s="282">
        <v>198</v>
      </c>
      <c r="D25" s="283">
        <v>26</v>
      </c>
    </row>
    <row r="26" spans="1:4">
      <c r="A26" s="252" t="s">
        <v>27</v>
      </c>
      <c r="B26" s="282">
        <v>1</v>
      </c>
      <c r="C26" s="282">
        <v>188</v>
      </c>
      <c r="D26" s="283">
        <v>12</v>
      </c>
    </row>
    <row r="27" spans="1:4">
      <c r="A27" s="1" t="s">
        <v>23</v>
      </c>
      <c r="B27" s="281">
        <v>60</v>
      </c>
      <c r="C27" s="281">
        <v>960</v>
      </c>
      <c r="D27" s="281">
        <v>527</v>
      </c>
    </row>
    <row r="28" spans="1:4">
      <c r="A28" s="252" t="s">
        <v>6</v>
      </c>
      <c r="B28" s="282">
        <v>10</v>
      </c>
      <c r="C28" s="282">
        <v>316</v>
      </c>
      <c r="D28" s="282">
        <v>185</v>
      </c>
    </row>
    <row r="29" spans="1:4">
      <c r="A29" s="252" t="s">
        <v>7</v>
      </c>
      <c r="B29" s="282">
        <v>37</v>
      </c>
      <c r="C29" s="282">
        <v>189</v>
      </c>
      <c r="D29" s="282">
        <v>124</v>
      </c>
    </row>
    <row r="30" spans="1:4">
      <c r="A30" s="252" t="s">
        <v>5</v>
      </c>
      <c r="B30" s="282">
        <v>13</v>
      </c>
      <c r="C30" s="282">
        <v>455</v>
      </c>
      <c r="D30" s="282">
        <v>218</v>
      </c>
    </row>
    <row r="31" spans="1:4">
      <c r="A31" s="1" t="s">
        <v>32</v>
      </c>
      <c r="B31" s="281">
        <v>51</v>
      </c>
      <c r="C31" s="281">
        <v>763</v>
      </c>
      <c r="D31" s="281">
        <v>808</v>
      </c>
    </row>
    <row r="32" spans="1:4">
      <c r="A32" s="252" t="s">
        <v>10</v>
      </c>
      <c r="B32" s="282">
        <v>12</v>
      </c>
      <c r="C32" s="282">
        <v>320</v>
      </c>
      <c r="D32" s="282">
        <v>207</v>
      </c>
    </row>
    <row r="33" spans="1:4">
      <c r="A33" s="252" t="s">
        <v>30</v>
      </c>
      <c r="B33" s="282">
        <v>9</v>
      </c>
      <c r="C33" s="282">
        <v>131</v>
      </c>
      <c r="D33" s="282">
        <v>154</v>
      </c>
    </row>
    <row r="34" spans="1:4">
      <c r="A34" s="252" t="s">
        <v>29</v>
      </c>
      <c r="B34" s="282">
        <v>16</v>
      </c>
      <c r="C34" s="282">
        <v>112</v>
      </c>
      <c r="D34" s="282">
        <v>150</v>
      </c>
    </row>
    <row r="35" spans="1:4">
      <c r="A35" s="252" t="s">
        <v>9</v>
      </c>
      <c r="B35" s="282">
        <v>5</v>
      </c>
      <c r="C35" s="282">
        <v>147</v>
      </c>
      <c r="D35" s="282">
        <v>202</v>
      </c>
    </row>
    <row r="36" spans="1:4">
      <c r="A36" s="252" t="s">
        <v>26</v>
      </c>
      <c r="B36" s="285">
        <v>9</v>
      </c>
      <c r="C36" s="285">
        <v>53</v>
      </c>
      <c r="D36" s="285">
        <v>95</v>
      </c>
    </row>
    <row r="37" spans="1:4">
      <c r="A37" s="1" t="s">
        <v>36</v>
      </c>
      <c r="B37" s="286">
        <v>24</v>
      </c>
      <c r="C37" s="286">
        <v>1401</v>
      </c>
      <c r="D37" s="286">
        <v>418</v>
      </c>
    </row>
    <row r="38" spans="1:4">
      <c r="A38" s="255" t="s">
        <v>34</v>
      </c>
      <c r="B38" s="282">
        <v>4</v>
      </c>
      <c r="C38" s="282">
        <v>606</v>
      </c>
      <c r="D38" s="283">
        <v>133</v>
      </c>
    </row>
    <row r="39" spans="1:4">
      <c r="A39" s="255" t="s">
        <v>8</v>
      </c>
      <c r="B39" s="282">
        <v>7</v>
      </c>
      <c r="C39" s="282">
        <v>407</v>
      </c>
      <c r="D39" s="282">
        <v>132</v>
      </c>
    </row>
    <row r="40" spans="1:4">
      <c r="A40" s="307" t="s">
        <v>12</v>
      </c>
      <c r="B40" s="287">
        <v>13</v>
      </c>
      <c r="C40" s="287">
        <v>388</v>
      </c>
      <c r="D40" s="287">
        <v>153</v>
      </c>
    </row>
    <row r="41" spans="1:4">
      <c r="D41" s="21" t="s">
        <v>121</v>
      </c>
    </row>
  </sheetData>
  <mergeCells count="9">
    <mergeCell ref="A10:D10"/>
    <mergeCell ref="A1:D1"/>
    <mergeCell ref="A2:D2"/>
    <mergeCell ref="A4:D4"/>
    <mergeCell ref="A5:D5"/>
    <mergeCell ref="A7:A8"/>
    <mergeCell ref="B7:B8"/>
    <mergeCell ref="C7:C8"/>
    <mergeCell ref="D7:D8"/>
  </mergeCells>
  <printOptions horizontalCentered="1"/>
  <pageMargins left="0.6" right="0.6" top="0.5" bottom="0.5" header="0" footer="0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view="pageBreakPreview" zoomScale="93" zoomScaleSheetLayoutView="93" workbookViewId="0">
      <selection activeCell="C9" sqref="C9"/>
    </sheetView>
  </sheetViews>
  <sheetFormatPr defaultRowHeight="12.75"/>
  <cols>
    <col min="1" max="1" width="17.44140625" style="234" customWidth="1"/>
    <col min="2" max="2" width="14.77734375" style="234" customWidth="1"/>
    <col min="3" max="3" width="17.88671875" style="234" customWidth="1"/>
    <col min="4" max="16384" width="8.88671875" style="234"/>
  </cols>
  <sheetData>
    <row r="1" spans="1:5">
      <c r="A1" s="233">
        <v>348</v>
      </c>
      <c r="B1" s="233"/>
      <c r="C1" s="233"/>
    </row>
    <row r="2" spans="1:5" ht="13.5">
      <c r="A2" s="262" t="s">
        <v>28</v>
      </c>
      <c r="B2" s="262"/>
      <c r="C2" s="262"/>
    </row>
    <row r="3" spans="1:5" ht="12.75" customHeight="1">
      <c r="A3" s="237"/>
      <c r="B3" s="237"/>
      <c r="C3" s="237"/>
    </row>
    <row r="4" spans="1:5" ht="15.75">
      <c r="A4" s="261" t="s">
        <v>115</v>
      </c>
      <c r="B4" s="261"/>
      <c r="C4" s="261"/>
    </row>
    <row r="5" spans="1:5" ht="15.75">
      <c r="A5" s="261" t="s">
        <v>37</v>
      </c>
      <c r="B5" s="261"/>
      <c r="C5" s="261"/>
    </row>
    <row r="6" spans="1:5" ht="21.75" customHeight="1">
      <c r="A6" s="237"/>
      <c r="B6" s="237"/>
      <c r="C6" s="237"/>
    </row>
    <row r="7" spans="1:5" ht="18.75" customHeight="1">
      <c r="A7" s="308" t="s">
        <v>15</v>
      </c>
      <c r="B7" s="309" t="s">
        <v>39</v>
      </c>
      <c r="C7" s="309" t="s">
        <v>122</v>
      </c>
    </row>
    <row r="8" spans="1:5" ht="28.5" customHeight="1">
      <c r="A8" s="310"/>
      <c r="B8" s="311"/>
      <c r="C8" s="312"/>
    </row>
    <row r="9" spans="1:5" ht="7.5" customHeight="1">
      <c r="A9" s="313"/>
      <c r="B9" s="267"/>
      <c r="C9" s="268"/>
    </row>
    <row r="10" spans="1:5" ht="21.75" customHeight="1">
      <c r="A10" s="249">
        <v>2019</v>
      </c>
      <c r="B10" s="249"/>
      <c r="C10" s="249"/>
    </row>
    <row r="11" spans="1:5" ht="25.5" customHeight="1">
      <c r="A11" s="250" t="s">
        <v>11</v>
      </c>
      <c r="B11" s="281">
        <v>2102</v>
      </c>
      <c r="C11" s="281">
        <v>1291</v>
      </c>
    </row>
    <row r="12" spans="1:5" ht="20.100000000000001" customHeight="1">
      <c r="A12" s="1" t="s">
        <v>17</v>
      </c>
      <c r="B12" s="281">
        <v>365</v>
      </c>
      <c r="C12" s="281">
        <v>876</v>
      </c>
    </row>
    <row r="13" spans="1:5" ht="20.100000000000001" customHeight="1">
      <c r="A13" s="1" t="s">
        <v>24</v>
      </c>
      <c r="B13" s="281">
        <v>345</v>
      </c>
      <c r="C13" s="281">
        <v>88</v>
      </c>
    </row>
    <row r="14" spans="1:5" ht="20.100000000000001" customHeight="1">
      <c r="A14" s="252" t="s">
        <v>1</v>
      </c>
      <c r="B14" s="282">
        <v>60</v>
      </c>
      <c r="C14" s="282">
        <v>11</v>
      </c>
    </row>
    <row r="15" spans="1:5" ht="20.100000000000001" customHeight="1">
      <c r="A15" s="252" t="s">
        <v>18</v>
      </c>
      <c r="B15" s="282">
        <v>23</v>
      </c>
      <c r="C15" s="282">
        <v>4</v>
      </c>
      <c r="E15" s="254"/>
    </row>
    <row r="16" spans="1:5" ht="20.100000000000001" customHeight="1">
      <c r="A16" s="252" t="s">
        <v>19</v>
      </c>
      <c r="B16" s="282">
        <v>41</v>
      </c>
      <c r="C16" s="283">
        <v>9</v>
      </c>
    </row>
    <row r="17" spans="1:3" ht="20.100000000000001" customHeight="1">
      <c r="A17" s="252" t="s">
        <v>20</v>
      </c>
      <c r="B17" s="282">
        <v>11</v>
      </c>
      <c r="C17" s="282">
        <v>0</v>
      </c>
    </row>
    <row r="18" spans="1:3" ht="20.100000000000001" customHeight="1">
      <c r="A18" s="252" t="s">
        <v>0</v>
      </c>
      <c r="B18" s="282">
        <v>31</v>
      </c>
      <c r="C18" s="283">
        <v>21</v>
      </c>
    </row>
    <row r="19" spans="1:3" ht="20.100000000000001" customHeight="1">
      <c r="A19" s="252" t="s">
        <v>35</v>
      </c>
      <c r="B19" s="282">
        <v>40</v>
      </c>
      <c r="C19" s="283">
        <v>8</v>
      </c>
    </row>
    <row r="20" spans="1:3" ht="20.100000000000001" customHeight="1">
      <c r="A20" s="252" t="s">
        <v>2</v>
      </c>
      <c r="B20" s="282">
        <v>44</v>
      </c>
      <c r="C20" s="283">
        <v>21</v>
      </c>
    </row>
    <row r="21" spans="1:3" ht="20.100000000000001" customHeight="1">
      <c r="A21" s="252" t="s">
        <v>3</v>
      </c>
      <c r="B21" s="282">
        <v>65</v>
      </c>
      <c r="C21" s="282">
        <v>0</v>
      </c>
    </row>
    <row r="22" spans="1:3" ht="20.100000000000001" customHeight="1">
      <c r="A22" s="252" t="s">
        <v>21</v>
      </c>
      <c r="B22" s="282">
        <v>30</v>
      </c>
      <c r="C22" s="282">
        <v>14</v>
      </c>
    </row>
    <row r="23" spans="1:3" ht="20.100000000000001" customHeight="1">
      <c r="A23" s="1" t="s">
        <v>31</v>
      </c>
      <c r="B23" s="281">
        <v>56</v>
      </c>
      <c r="C23" s="281">
        <v>35</v>
      </c>
    </row>
    <row r="24" spans="1:3" ht="20.100000000000001" customHeight="1">
      <c r="A24" s="252" t="s">
        <v>4</v>
      </c>
      <c r="B24" s="282">
        <v>24</v>
      </c>
      <c r="C24" s="283">
        <v>16</v>
      </c>
    </row>
    <row r="25" spans="1:3" ht="20.100000000000001" customHeight="1">
      <c r="A25" s="252" t="s">
        <v>22</v>
      </c>
      <c r="B25" s="282">
        <v>26</v>
      </c>
      <c r="C25" s="282">
        <v>19</v>
      </c>
    </row>
    <row r="26" spans="1:3" ht="20.100000000000001" customHeight="1">
      <c r="A26" s="252" t="s">
        <v>27</v>
      </c>
      <c r="B26" s="283">
        <v>6</v>
      </c>
      <c r="C26" s="282">
        <v>0</v>
      </c>
    </row>
    <row r="27" spans="1:3" ht="20.100000000000001" customHeight="1">
      <c r="A27" s="1" t="s">
        <v>23</v>
      </c>
      <c r="B27" s="281">
        <v>688</v>
      </c>
      <c r="C27" s="281">
        <v>30</v>
      </c>
    </row>
    <row r="28" spans="1:3" ht="20.100000000000001" customHeight="1">
      <c r="A28" s="252" t="s">
        <v>6</v>
      </c>
      <c r="B28" s="282">
        <v>296</v>
      </c>
      <c r="C28" s="282">
        <v>26</v>
      </c>
    </row>
    <row r="29" spans="1:3" ht="20.100000000000001" customHeight="1">
      <c r="A29" s="252" t="s">
        <v>7</v>
      </c>
      <c r="B29" s="282">
        <v>217</v>
      </c>
      <c r="C29" s="282">
        <v>4</v>
      </c>
    </row>
    <row r="30" spans="1:3" ht="20.100000000000001" customHeight="1">
      <c r="A30" s="252" t="s">
        <v>5</v>
      </c>
      <c r="B30" s="282">
        <v>175</v>
      </c>
      <c r="C30" s="282">
        <v>0</v>
      </c>
    </row>
    <row r="31" spans="1:3" ht="20.100000000000001" customHeight="1">
      <c r="A31" s="1" t="s">
        <v>32</v>
      </c>
      <c r="B31" s="281">
        <v>293</v>
      </c>
      <c r="C31" s="281">
        <v>7</v>
      </c>
    </row>
    <row r="32" spans="1:3" ht="20.100000000000001" customHeight="1">
      <c r="A32" s="252" t="s">
        <v>10</v>
      </c>
      <c r="B32" s="282">
        <v>59</v>
      </c>
      <c r="C32" s="282">
        <v>0</v>
      </c>
    </row>
    <row r="33" spans="1:3" ht="20.100000000000001" customHeight="1">
      <c r="A33" s="252" t="s">
        <v>30</v>
      </c>
      <c r="B33" s="282">
        <v>54</v>
      </c>
      <c r="C33" s="282">
        <v>0</v>
      </c>
    </row>
    <row r="34" spans="1:3" ht="20.100000000000001" customHeight="1">
      <c r="A34" s="252" t="s">
        <v>29</v>
      </c>
      <c r="B34" s="282">
        <v>72</v>
      </c>
      <c r="C34" s="282">
        <v>7</v>
      </c>
    </row>
    <row r="35" spans="1:3" ht="20.100000000000001" customHeight="1">
      <c r="A35" s="252" t="s">
        <v>9</v>
      </c>
      <c r="B35" s="282">
        <v>75</v>
      </c>
      <c r="C35" s="282">
        <v>0</v>
      </c>
    </row>
    <row r="36" spans="1:3" ht="20.100000000000001" customHeight="1">
      <c r="A36" s="252" t="s">
        <v>26</v>
      </c>
      <c r="B36" s="285">
        <v>33</v>
      </c>
      <c r="C36" s="285">
        <v>0</v>
      </c>
    </row>
    <row r="37" spans="1:3" ht="20.100000000000001" customHeight="1">
      <c r="A37" s="1" t="s">
        <v>36</v>
      </c>
      <c r="B37" s="314">
        <v>355</v>
      </c>
      <c r="C37" s="314">
        <v>255</v>
      </c>
    </row>
    <row r="38" spans="1:3" ht="20.100000000000001" customHeight="1">
      <c r="A38" s="255" t="s">
        <v>34</v>
      </c>
      <c r="B38" s="282">
        <v>106</v>
      </c>
      <c r="C38" s="283">
        <v>199</v>
      </c>
    </row>
    <row r="39" spans="1:3" ht="20.100000000000001" customHeight="1">
      <c r="A39" s="255" t="s">
        <v>8</v>
      </c>
      <c r="B39" s="282">
        <v>103</v>
      </c>
      <c r="C39" s="282">
        <v>56</v>
      </c>
    </row>
    <row r="40" spans="1:3" ht="20.100000000000001" customHeight="1">
      <c r="A40" s="307" t="s">
        <v>12</v>
      </c>
      <c r="B40" s="287">
        <v>146</v>
      </c>
      <c r="C40" s="287">
        <v>0</v>
      </c>
    </row>
  </sheetData>
  <mergeCells count="8">
    <mergeCell ref="A10:C10"/>
    <mergeCell ref="A1:C1"/>
    <mergeCell ref="A2:C2"/>
    <mergeCell ref="A4:C4"/>
    <mergeCell ref="A5:C5"/>
    <mergeCell ref="A7:A8"/>
    <mergeCell ref="B7:B8"/>
    <mergeCell ref="C7:C8"/>
  </mergeCells>
  <printOptions horizontalCentered="1"/>
  <pageMargins left="0.6" right="0.6" top="0.5" bottom="0.5" header="0" footer="0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"/>
  <sheetViews>
    <sheetView tabSelected="1" view="pageBreakPreview" zoomScale="60" zoomScaleNormal="100" workbookViewId="0">
      <selection activeCell="I16" sqref="I16"/>
    </sheetView>
  </sheetViews>
  <sheetFormatPr defaultRowHeight="18.75"/>
  <sheetData>
    <row r="1" spans="2:5">
      <c r="B1" s="36"/>
      <c r="C1" s="36"/>
      <c r="D1" s="36"/>
      <c r="E1" s="36"/>
    </row>
    <row r="2" spans="2:5">
      <c r="B2" s="36"/>
      <c r="C2" s="36"/>
      <c r="D2" s="36"/>
      <c r="E2" s="36"/>
    </row>
  </sheetData>
  <mergeCells count="1">
    <mergeCell ref="B1:E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K49"/>
  <sheetViews>
    <sheetView showGridLines="0" view="pageBreakPreview" zoomScaleSheetLayoutView="100" workbookViewId="0">
      <selection activeCell="A4" sqref="A4:G5"/>
    </sheetView>
  </sheetViews>
  <sheetFormatPr defaultColWidth="9.77734375" defaultRowHeight="12.75"/>
  <cols>
    <col min="1" max="1" width="12.109375" style="10" customWidth="1"/>
    <col min="2" max="2" width="6.5546875" style="10" customWidth="1"/>
    <col min="3" max="3" width="7.5546875" style="10" customWidth="1"/>
    <col min="4" max="4" width="6.77734375" style="10" customWidth="1"/>
    <col min="5" max="5" width="7.6640625" style="10" customWidth="1"/>
    <col min="6" max="6" width="9.77734375" style="10" customWidth="1"/>
    <col min="7" max="7" width="8.109375" style="10" customWidth="1"/>
    <col min="8" max="16384" width="9.77734375" style="10"/>
  </cols>
  <sheetData>
    <row r="1" spans="1:11">
      <c r="A1" s="67">
        <v>335</v>
      </c>
      <c r="B1" s="67"/>
      <c r="C1" s="67"/>
      <c r="D1" s="67"/>
      <c r="E1" s="67"/>
      <c r="F1" s="67"/>
      <c r="G1" s="67"/>
    </row>
    <row r="2" spans="1:11" ht="13.5">
      <c r="A2" s="68" t="s">
        <v>28</v>
      </c>
      <c r="B2" s="68"/>
      <c r="C2" s="68"/>
      <c r="D2" s="68"/>
      <c r="E2" s="68"/>
      <c r="F2" s="68"/>
      <c r="G2" s="68"/>
    </row>
    <row r="3" spans="1:11" ht="9.75" customHeight="1">
      <c r="A3" s="69"/>
      <c r="B3" s="69"/>
      <c r="C3" s="69"/>
    </row>
    <row r="4" spans="1:11" ht="15.75">
      <c r="A4" s="65" t="s">
        <v>117</v>
      </c>
      <c r="B4" s="65"/>
      <c r="C4" s="65"/>
      <c r="D4" s="65"/>
      <c r="E4" s="65"/>
      <c r="F4" s="65"/>
      <c r="G4" s="65"/>
    </row>
    <row r="5" spans="1:11" ht="15.75">
      <c r="A5" s="66" t="s">
        <v>96</v>
      </c>
      <c r="B5" s="66"/>
      <c r="C5" s="66"/>
      <c r="D5" s="66"/>
      <c r="E5" s="66"/>
      <c r="F5" s="66"/>
      <c r="G5" s="66"/>
    </row>
    <row r="6" spans="1:11">
      <c r="A6" s="69"/>
      <c r="B6" s="69"/>
      <c r="C6" s="69"/>
    </row>
    <row r="7" spans="1:11">
      <c r="A7" s="70" t="s">
        <v>82</v>
      </c>
      <c r="B7" s="71"/>
      <c r="C7" s="72" t="s">
        <v>81</v>
      </c>
      <c r="D7" s="72" t="s">
        <v>80</v>
      </c>
      <c r="E7" s="72" t="s">
        <v>90</v>
      </c>
      <c r="F7" s="73" t="s">
        <v>89</v>
      </c>
      <c r="G7" s="73" t="s">
        <v>88</v>
      </c>
      <c r="H7" s="69"/>
      <c r="I7" s="69"/>
      <c r="J7" s="69"/>
    </row>
    <row r="8" spans="1:11">
      <c r="A8" s="74"/>
      <c r="B8" s="75"/>
      <c r="C8" s="76"/>
      <c r="D8" s="76"/>
      <c r="E8" s="76"/>
      <c r="F8" s="77"/>
      <c r="G8" s="77"/>
    </row>
    <row r="9" spans="1:11">
      <c r="A9" s="78"/>
      <c r="B9" s="79"/>
      <c r="C9" s="80"/>
      <c r="D9" s="80"/>
      <c r="E9" s="80"/>
      <c r="F9" s="81"/>
      <c r="G9" s="81"/>
    </row>
    <row r="10" spans="1:11" ht="17.25" customHeight="1">
      <c r="A10" s="82"/>
      <c r="B10" s="82"/>
      <c r="C10" s="69"/>
      <c r="D10" s="69"/>
      <c r="E10" s="69"/>
      <c r="F10" s="69"/>
      <c r="G10" s="69"/>
      <c r="H10" s="69"/>
      <c r="K10" s="4"/>
    </row>
    <row r="11" spans="1:11" ht="17.25" customHeight="1">
      <c r="A11" s="4" t="s">
        <v>79</v>
      </c>
      <c r="B11" s="69"/>
      <c r="C11" s="83">
        <f>SUM(C13:C38)</f>
        <v>38189</v>
      </c>
      <c r="D11" s="83">
        <f>SUM(D13:D38)</f>
        <v>36670</v>
      </c>
      <c r="E11" s="83">
        <f>SUM(E13:E38)</f>
        <v>36449</v>
      </c>
      <c r="F11" s="83">
        <f>SUM(F13:F38)</f>
        <v>44309</v>
      </c>
      <c r="G11" s="84">
        <v>47578</v>
      </c>
    </row>
    <row r="12" spans="1:11" ht="17.25" customHeight="1">
      <c r="A12" s="4"/>
      <c r="B12" s="69"/>
      <c r="C12" s="85"/>
      <c r="D12" s="85"/>
      <c r="E12" s="85"/>
      <c r="F12" s="85"/>
      <c r="G12" s="86"/>
    </row>
    <row r="13" spans="1:11" ht="21.95" customHeight="1">
      <c r="A13" s="87" t="s">
        <v>42</v>
      </c>
      <c r="C13" s="88">
        <v>849</v>
      </c>
      <c r="D13" s="88">
        <v>620</v>
      </c>
      <c r="E13" s="88">
        <v>519</v>
      </c>
      <c r="F13" s="89">
        <v>424</v>
      </c>
      <c r="G13" s="86">
        <v>431</v>
      </c>
    </row>
    <row r="14" spans="1:11" ht="21.95" customHeight="1">
      <c r="A14" s="87" t="s">
        <v>78</v>
      </c>
      <c r="C14" s="88">
        <v>596</v>
      </c>
      <c r="D14" s="88">
        <v>472</v>
      </c>
      <c r="E14" s="88">
        <v>465</v>
      </c>
      <c r="F14" s="89">
        <v>427</v>
      </c>
      <c r="G14" s="86">
        <v>438</v>
      </c>
    </row>
    <row r="15" spans="1:11" ht="21.95" customHeight="1">
      <c r="A15" s="87" t="s">
        <v>77</v>
      </c>
      <c r="C15" s="88">
        <v>1</v>
      </c>
      <c r="D15" s="88">
        <v>8</v>
      </c>
      <c r="E15" s="88">
        <v>4</v>
      </c>
      <c r="F15" s="89">
        <v>0</v>
      </c>
      <c r="G15" s="86">
        <v>8</v>
      </c>
    </row>
    <row r="16" spans="1:11" ht="21.95" customHeight="1">
      <c r="A16" s="87" t="s">
        <v>87</v>
      </c>
      <c r="B16" s="85"/>
      <c r="C16" s="88">
        <v>197</v>
      </c>
      <c r="D16" s="88">
        <v>201</v>
      </c>
      <c r="E16" s="88">
        <v>187</v>
      </c>
      <c r="F16" s="89">
        <v>196</v>
      </c>
      <c r="G16" s="86">
        <v>251</v>
      </c>
    </row>
    <row r="17" spans="1:7" ht="21.95" customHeight="1">
      <c r="A17" s="87" t="s">
        <v>76</v>
      </c>
      <c r="C17" s="88">
        <v>15</v>
      </c>
      <c r="D17" s="88">
        <v>6</v>
      </c>
      <c r="E17" s="88">
        <v>3</v>
      </c>
      <c r="F17" s="89">
        <v>9</v>
      </c>
      <c r="G17" s="86">
        <v>13</v>
      </c>
    </row>
    <row r="18" spans="1:7" ht="21.95" customHeight="1">
      <c r="A18" s="87" t="s">
        <v>86</v>
      </c>
      <c r="C18" s="88">
        <v>1913</v>
      </c>
      <c r="D18" s="88">
        <f>1869+22</f>
        <v>1891</v>
      </c>
      <c r="E18" s="88">
        <v>1993</v>
      </c>
      <c r="F18" s="89">
        <v>2592</v>
      </c>
      <c r="G18" s="86">
        <v>2685</v>
      </c>
    </row>
    <row r="19" spans="1:7" ht="21.95" customHeight="1">
      <c r="A19" s="87" t="s">
        <v>75</v>
      </c>
      <c r="C19" s="88">
        <v>649</v>
      </c>
      <c r="D19" s="88">
        <v>751</v>
      </c>
      <c r="E19" s="88">
        <v>825</v>
      </c>
      <c r="F19" s="89">
        <v>926</v>
      </c>
      <c r="G19" s="86">
        <v>1075</v>
      </c>
    </row>
    <row r="20" spans="1:7" ht="21.95" customHeight="1">
      <c r="A20" s="87" t="s">
        <v>74</v>
      </c>
      <c r="C20" s="88">
        <v>15</v>
      </c>
      <c r="D20" s="88">
        <v>27</v>
      </c>
      <c r="E20" s="88">
        <v>20</v>
      </c>
      <c r="F20" s="89">
        <v>18</v>
      </c>
      <c r="G20" s="86">
        <v>36</v>
      </c>
    </row>
    <row r="21" spans="1:7" ht="21.95" customHeight="1">
      <c r="A21" s="87" t="s">
        <v>85</v>
      </c>
      <c r="C21" s="88">
        <v>3859</v>
      </c>
      <c r="D21" s="88">
        <f>263+126+3302+115+52</f>
        <v>3858</v>
      </c>
      <c r="E21" s="88">
        <v>3798</v>
      </c>
      <c r="F21" s="89">
        <v>5009</v>
      </c>
      <c r="G21" s="86">
        <v>6441</v>
      </c>
    </row>
    <row r="22" spans="1:7" ht="21.95" customHeight="1">
      <c r="A22" s="87" t="s">
        <v>73</v>
      </c>
      <c r="C22" s="88">
        <v>1155</v>
      </c>
      <c r="D22" s="88">
        <v>1153</v>
      </c>
      <c r="E22" s="88">
        <v>1250</v>
      </c>
      <c r="F22" s="89">
        <v>1487</v>
      </c>
      <c r="G22" s="86">
        <v>1779</v>
      </c>
    </row>
    <row r="23" spans="1:7" ht="21.95" customHeight="1">
      <c r="A23" s="87" t="s">
        <v>72</v>
      </c>
      <c r="C23" s="88">
        <v>36</v>
      </c>
      <c r="D23" s="88">
        <v>44</v>
      </c>
      <c r="E23" s="88">
        <v>77</v>
      </c>
      <c r="F23" s="89">
        <v>45</v>
      </c>
      <c r="G23" s="86">
        <v>55</v>
      </c>
    </row>
    <row r="24" spans="1:7" ht="21.95" customHeight="1">
      <c r="A24" s="87" t="s">
        <v>71</v>
      </c>
      <c r="C24" s="88">
        <v>1684</v>
      </c>
      <c r="D24" s="88">
        <f>1532+44</f>
        <v>1576</v>
      </c>
      <c r="E24" s="88">
        <v>1712</v>
      </c>
      <c r="F24" s="89">
        <v>1892</v>
      </c>
      <c r="G24" s="86">
        <v>1954</v>
      </c>
    </row>
    <row r="25" spans="1:7" ht="21.95" customHeight="1">
      <c r="A25" s="87" t="s">
        <v>70</v>
      </c>
      <c r="C25" s="88">
        <v>91</v>
      </c>
      <c r="D25" s="88">
        <v>92</v>
      </c>
      <c r="E25" s="88">
        <v>58</v>
      </c>
      <c r="F25" s="89">
        <v>151</v>
      </c>
      <c r="G25" s="86">
        <v>133</v>
      </c>
    </row>
    <row r="26" spans="1:7" ht="21.95" customHeight="1">
      <c r="A26" s="87" t="s">
        <v>69</v>
      </c>
      <c r="C26" s="88">
        <v>85</v>
      </c>
      <c r="D26" s="88">
        <v>76</v>
      </c>
      <c r="E26" s="88">
        <v>58</v>
      </c>
      <c r="F26" s="89">
        <v>116</v>
      </c>
      <c r="G26" s="86">
        <v>122</v>
      </c>
    </row>
    <row r="27" spans="1:7" ht="21.95" customHeight="1">
      <c r="A27" s="87" t="s">
        <v>68</v>
      </c>
      <c r="C27" s="88">
        <v>575</v>
      </c>
      <c r="D27" s="88">
        <v>729</v>
      </c>
      <c r="E27" s="88">
        <v>646</v>
      </c>
      <c r="F27" s="89">
        <v>819</v>
      </c>
      <c r="G27" s="86">
        <v>770</v>
      </c>
    </row>
    <row r="28" spans="1:7" ht="21.95" customHeight="1">
      <c r="A28" s="87" t="s">
        <v>67</v>
      </c>
      <c r="C28" s="88">
        <v>329</v>
      </c>
      <c r="D28" s="88">
        <v>304</v>
      </c>
      <c r="E28" s="88">
        <v>310</v>
      </c>
      <c r="F28" s="89">
        <v>334</v>
      </c>
      <c r="G28" s="86">
        <v>438</v>
      </c>
    </row>
    <row r="29" spans="1:7" ht="21.95" customHeight="1">
      <c r="A29" s="87" t="s">
        <v>66</v>
      </c>
      <c r="C29" s="88">
        <v>27</v>
      </c>
      <c r="D29" s="88">
        <v>33</v>
      </c>
      <c r="E29" s="88">
        <v>25</v>
      </c>
      <c r="F29" s="89">
        <v>28</v>
      </c>
      <c r="G29" s="86">
        <v>77</v>
      </c>
    </row>
    <row r="30" spans="1:7" ht="21.95" customHeight="1">
      <c r="A30" s="87" t="s">
        <v>65</v>
      </c>
      <c r="C30" s="88">
        <v>1635</v>
      </c>
      <c r="D30" s="88">
        <v>768</v>
      </c>
      <c r="E30" s="88">
        <v>497</v>
      </c>
      <c r="F30" s="89">
        <v>508</v>
      </c>
      <c r="G30" s="86">
        <v>341</v>
      </c>
    </row>
    <row r="31" spans="1:7" ht="21.95" customHeight="1">
      <c r="A31" s="87" t="s">
        <v>53</v>
      </c>
      <c r="C31" s="88">
        <v>435</v>
      </c>
      <c r="D31" s="88">
        <v>461</v>
      </c>
      <c r="E31" s="88">
        <v>355</v>
      </c>
      <c r="F31" s="89">
        <v>389</v>
      </c>
      <c r="G31" s="86">
        <v>376</v>
      </c>
    </row>
    <row r="32" spans="1:7" ht="21.95" customHeight="1">
      <c r="A32" s="87" t="s">
        <v>64</v>
      </c>
      <c r="C32" s="88">
        <v>198</v>
      </c>
      <c r="D32" s="88">
        <v>187</v>
      </c>
      <c r="E32" s="88">
        <v>188</v>
      </c>
      <c r="F32" s="89">
        <v>202</v>
      </c>
      <c r="G32" s="86">
        <v>199</v>
      </c>
    </row>
    <row r="33" spans="1:8" ht="21.95" customHeight="1">
      <c r="A33" s="87" t="s">
        <v>63</v>
      </c>
      <c r="C33" s="88">
        <v>6709</v>
      </c>
      <c r="D33" s="88">
        <v>5802</v>
      </c>
      <c r="E33" s="88">
        <v>6375</v>
      </c>
      <c r="F33" s="89">
        <v>7974</v>
      </c>
      <c r="G33" s="86">
        <v>7244</v>
      </c>
    </row>
    <row r="34" spans="1:8" ht="21.95" customHeight="1">
      <c r="A34" s="23" t="s">
        <v>95</v>
      </c>
      <c r="C34" s="88" t="s">
        <v>94</v>
      </c>
      <c r="D34" s="88" t="s">
        <v>94</v>
      </c>
      <c r="E34" s="88" t="s">
        <v>94</v>
      </c>
      <c r="F34" s="88" t="s">
        <v>94</v>
      </c>
      <c r="G34" s="90" t="s">
        <v>94</v>
      </c>
    </row>
    <row r="35" spans="1:8" ht="21.95" customHeight="1">
      <c r="A35" s="87" t="s">
        <v>39</v>
      </c>
      <c r="C35" s="88">
        <v>419</v>
      </c>
      <c r="D35" s="88">
        <v>363</v>
      </c>
      <c r="E35" s="88">
        <v>424</v>
      </c>
      <c r="F35" s="89">
        <v>388</v>
      </c>
      <c r="G35" s="86">
        <v>365</v>
      </c>
    </row>
    <row r="36" spans="1:8" ht="21.95" customHeight="1">
      <c r="A36" s="87" t="s">
        <v>54</v>
      </c>
      <c r="C36" s="88">
        <v>3761</v>
      </c>
      <c r="D36" s="88">
        <v>3749</v>
      </c>
      <c r="E36" s="88">
        <v>5101</v>
      </c>
      <c r="F36" s="89">
        <v>6035</v>
      </c>
      <c r="G36" s="86">
        <v>5317</v>
      </c>
    </row>
    <row r="37" spans="1:8" ht="21.95" customHeight="1">
      <c r="A37" s="87" t="s">
        <v>62</v>
      </c>
      <c r="C37" s="88">
        <v>3017</v>
      </c>
      <c r="D37" s="88">
        <v>2314</v>
      </c>
      <c r="E37" s="88">
        <v>3265</v>
      </c>
      <c r="F37" s="89">
        <v>613</v>
      </c>
      <c r="G37" s="86">
        <v>876</v>
      </c>
      <c r="H37" s="69"/>
    </row>
    <row r="38" spans="1:8" ht="21.95" customHeight="1">
      <c r="A38" s="91" t="s">
        <v>61</v>
      </c>
      <c r="B38" s="92"/>
      <c r="C38" s="93">
        <v>9939</v>
      </c>
      <c r="D38" s="93">
        <f>11183+2</f>
        <v>11185</v>
      </c>
      <c r="E38" s="93">
        <v>8294</v>
      </c>
      <c r="F38" s="93">
        <v>13727</v>
      </c>
      <c r="G38" s="94">
        <v>16154</v>
      </c>
    </row>
    <row r="39" spans="1:8" ht="17.25" customHeight="1">
      <c r="A39" s="8" t="s">
        <v>93</v>
      </c>
      <c r="B39" s="9"/>
    </row>
    <row r="40" spans="1:8" ht="17.25" customHeight="1">
      <c r="A40" s="29" t="s">
        <v>92</v>
      </c>
      <c r="B40" s="29"/>
      <c r="C40" s="11"/>
      <c r="E40" s="12"/>
    </row>
    <row r="41" spans="1:8" ht="17.25" customHeight="1">
      <c r="A41" s="29" t="s">
        <v>118</v>
      </c>
      <c r="B41" s="29"/>
      <c r="C41" s="29"/>
      <c r="D41" s="29"/>
      <c r="E41" s="29"/>
      <c r="F41" s="29"/>
    </row>
    <row r="42" spans="1:8">
      <c r="C42" s="95"/>
    </row>
    <row r="43" spans="1:8">
      <c r="C43" s="95"/>
    </row>
    <row r="44" spans="1:8">
      <c r="C44" s="95"/>
    </row>
    <row r="45" spans="1:8">
      <c r="C45" s="95"/>
    </row>
    <row r="46" spans="1:8">
      <c r="C46" s="95"/>
    </row>
    <row r="47" spans="1:8">
      <c r="A47" s="87" t="s">
        <v>91</v>
      </c>
      <c r="C47" s="95"/>
    </row>
    <row r="48" spans="1:8">
      <c r="C48" s="95"/>
    </row>
    <row r="49" spans="3:3">
      <c r="C49" s="95"/>
    </row>
  </sheetData>
  <mergeCells count="12">
    <mergeCell ref="A1:G1"/>
    <mergeCell ref="A2:G2"/>
    <mergeCell ref="A41:F41"/>
    <mergeCell ref="A4:G4"/>
    <mergeCell ref="A5:G5"/>
    <mergeCell ref="A7:B9"/>
    <mergeCell ref="C7:C9"/>
    <mergeCell ref="D7:D9"/>
    <mergeCell ref="E7:E9"/>
    <mergeCell ref="F7:F9"/>
    <mergeCell ref="G7:G9"/>
    <mergeCell ref="A40:B40"/>
  </mergeCells>
  <printOptions horizontalCentered="1" gridLinesSet="0"/>
  <pageMargins left="0.6" right="0.6" top="0.5" bottom="0.5" header="0" footer="0"/>
  <pageSetup paperSize="9" scale="9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J118"/>
  <sheetViews>
    <sheetView showGridLines="0" view="pageBreakPreview" topLeftCell="A109" zoomScale="89" zoomScaleSheetLayoutView="89" workbookViewId="0">
      <selection activeCell="E124" sqref="E124"/>
    </sheetView>
  </sheetViews>
  <sheetFormatPr defaultColWidth="9.77734375" defaultRowHeight="12.75"/>
  <cols>
    <col min="1" max="1" width="9.77734375" style="13" customWidth="1"/>
    <col min="2" max="2" width="8.6640625" style="13" customWidth="1"/>
    <col min="3" max="3" width="5.33203125" style="13" customWidth="1"/>
    <col min="4" max="4" width="7" style="13" customWidth="1"/>
    <col min="5" max="5" width="6.44140625" style="13" customWidth="1"/>
    <col min="6" max="7" width="7.5546875" style="13" customWidth="1"/>
    <col min="8" max="16384" width="9.77734375" style="13"/>
  </cols>
  <sheetData>
    <row r="1" spans="1:10">
      <c r="A1" s="97">
        <v>336</v>
      </c>
      <c r="B1" s="97"/>
      <c r="C1" s="97"/>
      <c r="D1" s="97"/>
      <c r="E1" s="97"/>
      <c r="F1" s="97"/>
      <c r="G1" s="97"/>
    </row>
    <row r="2" spans="1:10" ht="18.75" customHeight="1">
      <c r="A2" s="98" t="s">
        <v>28</v>
      </c>
      <c r="B2" s="98"/>
      <c r="C2" s="98"/>
      <c r="D2" s="98"/>
      <c r="E2" s="98"/>
      <c r="F2" s="98"/>
      <c r="G2" s="98"/>
    </row>
    <row r="3" spans="1:10" ht="15" customHeight="1">
      <c r="A3" s="99"/>
      <c r="B3" s="99"/>
      <c r="C3" s="99"/>
    </row>
    <row r="4" spans="1:10" ht="19.5" customHeight="1">
      <c r="A4" s="96" t="s">
        <v>104</v>
      </c>
      <c r="B4" s="96"/>
      <c r="C4" s="96"/>
      <c r="D4" s="96"/>
      <c r="E4" s="96"/>
      <c r="F4" s="96"/>
      <c r="G4" s="96"/>
    </row>
    <row r="5" spans="1:10" ht="15.75">
      <c r="A5" s="31" t="s">
        <v>105</v>
      </c>
      <c r="B5" s="31"/>
      <c r="C5" s="31"/>
      <c r="D5" s="31"/>
      <c r="E5" s="31"/>
      <c r="F5" s="31"/>
      <c r="G5" s="31"/>
    </row>
    <row r="6" spans="1:10" ht="22.5" customHeight="1">
      <c r="A6" s="99"/>
      <c r="B6" s="99"/>
      <c r="C6" s="99"/>
    </row>
    <row r="7" spans="1:10" ht="15.75" customHeight="1">
      <c r="A7" s="100" t="s">
        <v>82</v>
      </c>
      <c r="B7" s="101"/>
      <c r="C7" s="102" t="s">
        <v>81</v>
      </c>
      <c r="D7" s="102" t="s">
        <v>80</v>
      </c>
      <c r="E7" s="103" t="s">
        <v>90</v>
      </c>
      <c r="F7" s="104" t="s">
        <v>89</v>
      </c>
      <c r="G7" s="105" t="s">
        <v>88</v>
      </c>
      <c r="H7" s="99"/>
      <c r="I7" s="99"/>
      <c r="J7" s="99"/>
    </row>
    <row r="8" spans="1:10">
      <c r="A8" s="106"/>
      <c r="B8" s="107"/>
      <c r="C8" s="108"/>
      <c r="D8" s="108"/>
      <c r="E8" s="109"/>
      <c r="F8" s="110"/>
      <c r="G8" s="111"/>
    </row>
    <row r="9" spans="1:10" ht="14.25" customHeight="1">
      <c r="A9" s="112"/>
      <c r="B9" s="113"/>
      <c r="C9" s="114"/>
      <c r="D9" s="114"/>
      <c r="E9" s="115"/>
      <c r="F9" s="116"/>
      <c r="G9" s="117"/>
    </row>
    <row r="10" spans="1:10">
      <c r="A10" s="118"/>
      <c r="B10" s="118"/>
      <c r="C10" s="99"/>
      <c r="D10" s="99"/>
      <c r="E10" s="99"/>
      <c r="F10" s="99"/>
      <c r="G10" s="99"/>
      <c r="H10" s="3"/>
    </row>
    <row r="11" spans="1:10">
      <c r="A11" s="3" t="s">
        <v>79</v>
      </c>
      <c r="B11" s="99"/>
      <c r="C11" s="119">
        <f>SUM(C13:C37)</f>
        <v>10318</v>
      </c>
      <c r="D11" s="119">
        <f>SUM(D13:D37)</f>
        <v>11331</v>
      </c>
      <c r="E11" s="119">
        <f>SUM(E13:E37)</f>
        <v>10682</v>
      </c>
      <c r="F11" s="119">
        <f>SUM(F13:F37)</f>
        <v>14123</v>
      </c>
      <c r="G11" s="120">
        <f>SUM(G13:G37)</f>
        <v>14068</v>
      </c>
    </row>
    <row r="12" spans="1:10" ht="17.100000000000001" customHeight="1">
      <c r="A12" s="3"/>
      <c r="B12" s="99"/>
      <c r="C12" s="121"/>
      <c r="D12" s="122"/>
      <c r="E12" s="122"/>
      <c r="F12" s="122"/>
      <c r="G12" s="123"/>
    </row>
    <row r="13" spans="1:10" ht="24.95" customHeight="1">
      <c r="A13" s="124" t="s">
        <v>42</v>
      </c>
      <c r="C13" s="121">
        <v>320</v>
      </c>
      <c r="D13" s="122">
        <v>247</v>
      </c>
      <c r="E13" s="122">
        <v>243</v>
      </c>
      <c r="F13" s="122">
        <v>217</v>
      </c>
      <c r="G13" s="123">
        <v>233</v>
      </c>
    </row>
    <row r="14" spans="1:10" ht="24.95" customHeight="1">
      <c r="A14" s="124" t="s">
        <v>78</v>
      </c>
      <c r="C14" s="121">
        <v>584</v>
      </c>
      <c r="D14" s="122">
        <v>588</v>
      </c>
      <c r="E14" s="122">
        <v>504</v>
      </c>
      <c r="F14" s="122">
        <v>424</v>
      </c>
      <c r="G14" s="123">
        <v>413</v>
      </c>
    </row>
    <row r="15" spans="1:10" ht="24.95" customHeight="1">
      <c r="A15" s="124" t="s">
        <v>77</v>
      </c>
      <c r="C15" s="121">
        <v>16</v>
      </c>
      <c r="D15" s="122">
        <v>8</v>
      </c>
      <c r="E15" s="122">
        <v>6</v>
      </c>
      <c r="F15" s="122">
        <v>7</v>
      </c>
      <c r="G15" s="123">
        <v>8</v>
      </c>
    </row>
    <row r="16" spans="1:10" ht="24.95" customHeight="1">
      <c r="A16" s="124" t="s">
        <v>87</v>
      </c>
      <c r="C16" s="121">
        <v>132</v>
      </c>
      <c r="D16" s="122">
        <v>155</v>
      </c>
      <c r="E16" s="122">
        <v>122</v>
      </c>
      <c r="F16" s="122">
        <v>75</v>
      </c>
      <c r="G16" s="123">
        <v>55</v>
      </c>
    </row>
    <row r="17" spans="1:7" ht="24.95" customHeight="1">
      <c r="A17" s="124" t="s">
        <v>76</v>
      </c>
      <c r="C17" s="121">
        <v>6</v>
      </c>
      <c r="D17" s="122">
        <v>4</v>
      </c>
      <c r="E17" s="122">
        <v>6</v>
      </c>
      <c r="F17" s="122">
        <v>5</v>
      </c>
      <c r="G17" s="123">
        <v>2</v>
      </c>
    </row>
    <row r="18" spans="1:7" ht="24.95" customHeight="1">
      <c r="A18" s="124" t="s">
        <v>86</v>
      </c>
      <c r="C18" s="121">
        <v>233</v>
      </c>
      <c r="D18" s="122">
        <v>190</v>
      </c>
      <c r="E18" s="122">
        <v>152</v>
      </c>
      <c r="F18" s="122">
        <v>147</v>
      </c>
      <c r="G18" s="123">
        <v>160</v>
      </c>
    </row>
    <row r="19" spans="1:7" ht="24.95" customHeight="1">
      <c r="A19" s="124" t="s">
        <v>75</v>
      </c>
      <c r="C19" s="121">
        <v>171</v>
      </c>
      <c r="D19" s="122">
        <v>229</v>
      </c>
      <c r="E19" s="122">
        <v>191</v>
      </c>
      <c r="F19" s="122">
        <v>228</v>
      </c>
      <c r="G19" s="123">
        <v>245</v>
      </c>
    </row>
    <row r="20" spans="1:7" ht="24.95" customHeight="1">
      <c r="A20" s="124" t="s">
        <v>74</v>
      </c>
      <c r="C20" s="121">
        <v>74</v>
      </c>
      <c r="D20" s="122">
        <v>101</v>
      </c>
      <c r="E20" s="122">
        <v>101</v>
      </c>
      <c r="F20" s="122">
        <v>95</v>
      </c>
      <c r="G20" s="123">
        <v>96</v>
      </c>
    </row>
    <row r="21" spans="1:7" ht="24.95" customHeight="1">
      <c r="A21" s="124" t="s">
        <v>85</v>
      </c>
      <c r="C21" s="121">
        <v>282</v>
      </c>
      <c r="D21" s="122">
        <v>191</v>
      </c>
      <c r="E21" s="122">
        <v>168</v>
      </c>
      <c r="F21" s="122">
        <v>255</v>
      </c>
      <c r="G21" s="123">
        <v>356</v>
      </c>
    </row>
    <row r="22" spans="1:7" ht="24.95" customHeight="1">
      <c r="A22" s="124" t="s">
        <v>73</v>
      </c>
      <c r="C22" s="121">
        <v>197</v>
      </c>
      <c r="D22" s="122">
        <v>198</v>
      </c>
      <c r="E22" s="122">
        <v>151</v>
      </c>
      <c r="F22" s="122">
        <v>218</v>
      </c>
      <c r="G22" s="123">
        <v>229</v>
      </c>
    </row>
    <row r="23" spans="1:7" ht="24.95" customHeight="1">
      <c r="A23" s="124" t="s">
        <v>72</v>
      </c>
      <c r="C23" s="121">
        <v>33</v>
      </c>
      <c r="D23" s="122">
        <v>30</v>
      </c>
      <c r="E23" s="122">
        <v>23</v>
      </c>
      <c r="F23" s="122">
        <v>42</v>
      </c>
      <c r="G23" s="123">
        <v>64</v>
      </c>
    </row>
    <row r="24" spans="1:7" ht="24.95" customHeight="1">
      <c r="A24" s="124" t="s">
        <v>71</v>
      </c>
      <c r="C24" s="121">
        <v>386</v>
      </c>
      <c r="D24" s="122">
        <v>387</v>
      </c>
      <c r="E24" s="122">
        <v>384</v>
      </c>
      <c r="F24" s="122">
        <v>417</v>
      </c>
      <c r="G24" s="123">
        <v>377</v>
      </c>
    </row>
    <row r="25" spans="1:7" ht="24.95" customHeight="1">
      <c r="A25" s="124" t="s">
        <v>70</v>
      </c>
      <c r="C25" s="121">
        <v>20</v>
      </c>
      <c r="D25" s="122">
        <v>17</v>
      </c>
      <c r="E25" s="122">
        <v>16</v>
      </c>
      <c r="F25" s="122">
        <v>15</v>
      </c>
      <c r="G25" s="123">
        <v>19</v>
      </c>
    </row>
    <row r="26" spans="1:7" ht="24.95" customHeight="1">
      <c r="A26" s="124" t="s">
        <v>69</v>
      </c>
      <c r="C26" s="121">
        <v>50</v>
      </c>
      <c r="D26" s="122">
        <v>44</v>
      </c>
      <c r="E26" s="122">
        <v>56</v>
      </c>
      <c r="F26" s="122">
        <v>59</v>
      </c>
      <c r="G26" s="123">
        <v>56</v>
      </c>
    </row>
    <row r="27" spans="1:7" ht="24.95" customHeight="1">
      <c r="A27" s="124" t="s">
        <v>68</v>
      </c>
      <c r="C27" s="121">
        <v>872</v>
      </c>
      <c r="D27" s="122">
        <v>894</v>
      </c>
      <c r="E27" s="122">
        <v>881</v>
      </c>
      <c r="F27" s="122">
        <v>902</v>
      </c>
      <c r="G27" s="123">
        <v>775</v>
      </c>
    </row>
    <row r="28" spans="1:7" ht="24.95" customHeight="1">
      <c r="A28" s="124" t="s">
        <v>67</v>
      </c>
      <c r="C28" s="121">
        <v>185</v>
      </c>
      <c r="D28" s="122">
        <v>208</v>
      </c>
      <c r="E28" s="122">
        <v>167</v>
      </c>
      <c r="F28" s="122">
        <v>187</v>
      </c>
      <c r="G28" s="123">
        <v>155</v>
      </c>
    </row>
    <row r="29" spans="1:7" ht="24.95" customHeight="1">
      <c r="A29" s="124" t="s">
        <v>66</v>
      </c>
      <c r="C29" s="121">
        <v>34</v>
      </c>
      <c r="D29" s="122">
        <v>36</v>
      </c>
      <c r="E29" s="122">
        <v>30</v>
      </c>
      <c r="F29" s="122">
        <v>5</v>
      </c>
      <c r="G29" s="123">
        <v>15</v>
      </c>
    </row>
    <row r="30" spans="1:7" ht="24.95" customHeight="1">
      <c r="A30" s="124" t="s">
        <v>65</v>
      </c>
      <c r="C30" s="121">
        <v>712</v>
      </c>
      <c r="D30" s="122">
        <v>586</v>
      </c>
      <c r="E30" s="122">
        <v>496</v>
      </c>
      <c r="F30" s="122">
        <v>395</v>
      </c>
      <c r="G30" s="123">
        <v>345</v>
      </c>
    </row>
    <row r="31" spans="1:7" ht="24.95" customHeight="1">
      <c r="A31" s="124" t="s">
        <v>53</v>
      </c>
      <c r="C31" s="121">
        <v>55</v>
      </c>
      <c r="D31" s="122">
        <v>73</v>
      </c>
      <c r="E31" s="122">
        <v>87</v>
      </c>
      <c r="F31" s="122">
        <v>85</v>
      </c>
      <c r="G31" s="123">
        <v>66</v>
      </c>
    </row>
    <row r="32" spans="1:7" ht="24.95" customHeight="1">
      <c r="A32" s="124" t="s">
        <v>64</v>
      </c>
      <c r="C32" s="121">
        <v>38</v>
      </c>
      <c r="D32" s="122">
        <v>46</v>
      </c>
      <c r="E32" s="122">
        <v>34</v>
      </c>
      <c r="F32" s="122">
        <v>64</v>
      </c>
      <c r="G32" s="123">
        <v>41</v>
      </c>
    </row>
    <row r="33" spans="1:8" ht="24.95" customHeight="1">
      <c r="A33" s="124" t="s">
        <v>63</v>
      </c>
      <c r="C33" s="121">
        <v>1302</v>
      </c>
      <c r="D33" s="122">
        <v>1153</v>
      </c>
      <c r="E33" s="122">
        <v>873</v>
      </c>
      <c r="F33" s="122">
        <v>1187</v>
      </c>
      <c r="G33" s="123">
        <v>979</v>
      </c>
    </row>
    <row r="34" spans="1:8" ht="24.95" customHeight="1">
      <c r="A34" s="124" t="s">
        <v>39</v>
      </c>
      <c r="C34" s="121">
        <v>180</v>
      </c>
      <c r="D34" s="122">
        <v>221</v>
      </c>
      <c r="E34" s="122">
        <v>226</v>
      </c>
      <c r="F34" s="122">
        <v>220</v>
      </c>
      <c r="G34" s="123">
        <v>345</v>
      </c>
    </row>
    <row r="35" spans="1:8" ht="24.95" customHeight="1">
      <c r="A35" s="124" t="s">
        <v>54</v>
      </c>
      <c r="C35" s="121">
        <v>1609</v>
      </c>
      <c r="D35" s="122">
        <v>2251</v>
      </c>
      <c r="E35" s="122">
        <v>1914</v>
      </c>
      <c r="F35" s="122">
        <v>3359</v>
      </c>
      <c r="G35" s="123">
        <v>2990</v>
      </c>
    </row>
    <row r="36" spans="1:8" ht="24.95" customHeight="1">
      <c r="A36" s="124" t="s">
        <v>62</v>
      </c>
      <c r="C36" s="121">
        <v>249</v>
      </c>
      <c r="D36" s="122">
        <v>129</v>
      </c>
      <c r="E36" s="122">
        <v>274</v>
      </c>
      <c r="F36" s="122">
        <v>385</v>
      </c>
      <c r="G36" s="123">
        <v>88</v>
      </c>
      <c r="H36" s="99"/>
    </row>
    <row r="37" spans="1:8" ht="24.95" customHeight="1">
      <c r="A37" s="125" t="s">
        <v>61</v>
      </c>
      <c r="B37" s="126"/>
      <c r="C37" s="127">
        <v>2578</v>
      </c>
      <c r="D37" s="128">
        <f>3254+91</f>
        <v>3345</v>
      </c>
      <c r="E37" s="128">
        <v>3577</v>
      </c>
      <c r="F37" s="128">
        <v>5130</v>
      </c>
      <c r="G37" s="129">
        <v>5956</v>
      </c>
    </row>
    <row r="38" spans="1:8">
      <c r="A38" s="24" t="s">
        <v>84</v>
      </c>
    </row>
    <row r="39" spans="1:8">
      <c r="A39" s="30" t="s">
        <v>83</v>
      </c>
      <c r="B39" s="30"/>
      <c r="C39" s="14"/>
    </row>
    <row r="40" spans="1:8">
      <c r="A40" s="30" t="s">
        <v>119</v>
      </c>
      <c r="B40" s="30"/>
      <c r="C40" s="30"/>
      <c r="D40" s="30"/>
      <c r="E40" s="30"/>
      <c r="F40" s="30"/>
      <c r="G40" s="30"/>
    </row>
    <row r="41" spans="1:8" ht="12.75" customHeight="1">
      <c r="A41" s="97">
        <v>337</v>
      </c>
      <c r="B41" s="97"/>
      <c r="C41" s="97"/>
      <c r="D41" s="97"/>
      <c r="E41" s="97"/>
      <c r="F41" s="97"/>
      <c r="G41" s="97"/>
    </row>
    <row r="42" spans="1:8" ht="18.75" customHeight="1">
      <c r="A42" s="130" t="s">
        <v>28</v>
      </c>
      <c r="B42" s="130"/>
      <c r="C42" s="130"/>
      <c r="D42" s="130"/>
      <c r="E42" s="130"/>
      <c r="F42" s="130"/>
      <c r="G42" s="130"/>
    </row>
    <row r="43" spans="1:8" ht="16.5" customHeight="1">
      <c r="C43" s="14"/>
    </row>
    <row r="44" spans="1:8" ht="15.75">
      <c r="A44" s="96" t="s">
        <v>106</v>
      </c>
      <c r="B44" s="96"/>
      <c r="C44" s="96"/>
      <c r="D44" s="96"/>
      <c r="E44" s="96"/>
      <c r="F44" s="96"/>
      <c r="G44" s="96"/>
    </row>
    <row r="45" spans="1:8" ht="15.75">
      <c r="A45" s="31" t="s">
        <v>107</v>
      </c>
      <c r="B45" s="31"/>
      <c r="C45" s="31"/>
      <c r="D45" s="31"/>
      <c r="E45" s="31"/>
      <c r="F45" s="31"/>
      <c r="G45" s="31"/>
    </row>
    <row r="46" spans="1:8" ht="25.5" customHeight="1">
      <c r="A46" s="99"/>
      <c r="B46" s="99"/>
      <c r="C46" s="99"/>
    </row>
    <row r="47" spans="1:8">
      <c r="A47" s="100" t="s">
        <v>82</v>
      </c>
      <c r="B47" s="101"/>
      <c r="C47" s="102" t="s">
        <v>81</v>
      </c>
      <c r="D47" s="102" t="s">
        <v>80</v>
      </c>
      <c r="E47" s="103" t="s">
        <v>90</v>
      </c>
      <c r="F47" s="104" t="s">
        <v>89</v>
      </c>
      <c r="G47" s="105" t="s">
        <v>88</v>
      </c>
    </row>
    <row r="48" spans="1:8">
      <c r="A48" s="106"/>
      <c r="B48" s="107"/>
      <c r="C48" s="108"/>
      <c r="D48" s="108"/>
      <c r="E48" s="109"/>
      <c r="F48" s="110"/>
      <c r="G48" s="111"/>
    </row>
    <row r="49" spans="1:7">
      <c r="A49" s="112"/>
      <c r="B49" s="113"/>
      <c r="C49" s="114"/>
      <c r="D49" s="114"/>
      <c r="E49" s="115"/>
      <c r="F49" s="116"/>
      <c r="G49" s="117"/>
    </row>
    <row r="50" spans="1:7">
      <c r="A50" s="118"/>
      <c r="B50" s="118"/>
      <c r="C50" s="99"/>
      <c r="D50" s="99"/>
      <c r="E50" s="99"/>
      <c r="F50" s="99"/>
      <c r="G50" s="99"/>
    </row>
    <row r="51" spans="1:7">
      <c r="A51" s="3" t="s">
        <v>79</v>
      </c>
      <c r="B51" s="99"/>
      <c r="C51" s="119">
        <f>SUM(C53:C77)</f>
        <v>2453</v>
      </c>
      <c r="D51" s="131">
        <f>SUM(D53:D77)</f>
        <v>2798</v>
      </c>
      <c r="E51" s="119">
        <f>SUM(E53:E77)</f>
        <v>2697</v>
      </c>
      <c r="F51" s="119">
        <f>SUM(F53:F77)</f>
        <v>2669</v>
      </c>
      <c r="G51" s="132">
        <f>SUM(G53:G77)</f>
        <v>2876</v>
      </c>
    </row>
    <row r="52" spans="1:7">
      <c r="A52" s="3"/>
      <c r="B52" s="99"/>
      <c r="C52" s="121"/>
      <c r="D52" s="122"/>
      <c r="E52" s="122"/>
      <c r="F52" s="122"/>
      <c r="G52" s="133"/>
    </row>
    <row r="53" spans="1:7" ht="24.95" customHeight="1">
      <c r="A53" s="124" t="s">
        <v>42</v>
      </c>
      <c r="C53" s="121">
        <v>61</v>
      </c>
      <c r="D53" s="122">
        <v>38</v>
      </c>
      <c r="E53" s="122">
        <v>39</v>
      </c>
      <c r="F53" s="122">
        <v>53</v>
      </c>
      <c r="G53" s="134">
        <v>54</v>
      </c>
    </row>
    <row r="54" spans="1:7" ht="24.95" customHeight="1">
      <c r="A54" s="124" t="s">
        <v>78</v>
      </c>
      <c r="C54" s="121">
        <v>182</v>
      </c>
      <c r="D54" s="122">
        <v>109</v>
      </c>
      <c r="E54" s="122">
        <v>98</v>
      </c>
      <c r="F54" s="122">
        <v>80</v>
      </c>
      <c r="G54" s="134">
        <v>108</v>
      </c>
    </row>
    <row r="55" spans="1:7" ht="24.95" customHeight="1">
      <c r="A55" s="124" t="s">
        <v>77</v>
      </c>
      <c r="C55" s="121">
        <v>0</v>
      </c>
      <c r="D55" s="122">
        <v>0</v>
      </c>
      <c r="E55" s="122">
        <v>0</v>
      </c>
      <c r="F55" s="122">
        <v>0</v>
      </c>
      <c r="G55" s="135">
        <v>0</v>
      </c>
    </row>
    <row r="56" spans="1:7" ht="24.95" customHeight="1">
      <c r="A56" s="124" t="s">
        <v>87</v>
      </c>
      <c r="C56" s="121">
        <v>31</v>
      </c>
      <c r="D56" s="122">
        <v>7</v>
      </c>
      <c r="E56" s="122">
        <v>8</v>
      </c>
      <c r="F56" s="122">
        <v>11</v>
      </c>
      <c r="G56" s="134">
        <v>7</v>
      </c>
    </row>
    <row r="57" spans="1:7" ht="24.95" customHeight="1">
      <c r="A57" s="124" t="s">
        <v>76</v>
      </c>
      <c r="C57" s="121">
        <v>0</v>
      </c>
      <c r="D57" s="122">
        <v>0</v>
      </c>
      <c r="E57" s="122">
        <v>0</v>
      </c>
      <c r="F57" s="122">
        <v>0</v>
      </c>
      <c r="G57" s="135">
        <v>0</v>
      </c>
    </row>
    <row r="58" spans="1:7" ht="24.95" customHeight="1">
      <c r="A58" s="124" t="s">
        <v>86</v>
      </c>
      <c r="C58" s="121">
        <v>46</v>
      </c>
      <c r="D58" s="122">
        <v>33</v>
      </c>
      <c r="E58" s="122">
        <v>17</v>
      </c>
      <c r="F58" s="122">
        <v>32</v>
      </c>
      <c r="G58" s="134">
        <v>25</v>
      </c>
    </row>
    <row r="59" spans="1:7" ht="24.95" customHeight="1">
      <c r="A59" s="124" t="s">
        <v>75</v>
      </c>
      <c r="C59" s="121">
        <v>55</v>
      </c>
      <c r="D59" s="122">
        <v>43</v>
      </c>
      <c r="E59" s="122">
        <v>17</v>
      </c>
      <c r="F59" s="122">
        <v>39</v>
      </c>
      <c r="G59" s="134">
        <v>48</v>
      </c>
    </row>
    <row r="60" spans="1:7" ht="24.95" customHeight="1">
      <c r="A60" s="124" t="s">
        <v>74</v>
      </c>
      <c r="C60" s="121">
        <v>80</v>
      </c>
      <c r="D60" s="122">
        <v>67</v>
      </c>
      <c r="E60" s="122">
        <v>47</v>
      </c>
      <c r="F60" s="122">
        <v>56</v>
      </c>
      <c r="G60" s="134">
        <v>64</v>
      </c>
    </row>
    <row r="61" spans="1:7" ht="24.95" customHeight="1">
      <c r="A61" s="124" t="s">
        <v>85</v>
      </c>
      <c r="C61" s="121">
        <v>37</v>
      </c>
      <c r="D61" s="122">
        <v>33</v>
      </c>
      <c r="E61" s="122">
        <v>18</v>
      </c>
      <c r="F61" s="122">
        <v>52</v>
      </c>
      <c r="G61" s="134">
        <v>54</v>
      </c>
    </row>
    <row r="62" spans="1:7" ht="24.95" customHeight="1">
      <c r="A62" s="124" t="s">
        <v>73</v>
      </c>
      <c r="C62" s="121">
        <v>39</v>
      </c>
      <c r="D62" s="122">
        <v>27</v>
      </c>
      <c r="E62" s="122">
        <v>16</v>
      </c>
      <c r="F62" s="122">
        <v>24</v>
      </c>
      <c r="G62" s="134">
        <v>58</v>
      </c>
    </row>
    <row r="63" spans="1:7" ht="24.95" customHeight="1">
      <c r="A63" s="124" t="s">
        <v>72</v>
      </c>
      <c r="C63" s="121">
        <v>42</v>
      </c>
      <c r="D63" s="122">
        <v>2</v>
      </c>
      <c r="E63" s="122">
        <v>2</v>
      </c>
      <c r="F63" s="122">
        <v>8</v>
      </c>
      <c r="G63" s="134">
        <v>4</v>
      </c>
    </row>
    <row r="64" spans="1:7" ht="24.95" customHeight="1">
      <c r="A64" s="124" t="s">
        <v>71</v>
      </c>
      <c r="C64" s="121">
        <v>77</v>
      </c>
      <c r="D64" s="122">
        <v>88</v>
      </c>
      <c r="E64" s="122">
        <v>79</v>
      </c>
      <c r="F64" s="122">
        <v>80</v>
      </c>
      <c r="G64" s="134">
        <v>64</v>
      </c>
    </row>
    <row r="65" spans="1:7" ht="24.95" customHeight="1">
      <c r="A65" s="124" t="s">
        <v>70</v>
      </c>
      <c r="C65" s="121">
        <v>4</v>
      </c>
      <c r="D65" s="122">
        <v>1</v>
      </c>
      <c r="E65" s="122">
        <v>2</v>
      </c>
      <c r="F65" s="122">
        <v>2</v>
      </c>
      <c r="G65" s="134">
        <v>4</v>
      </c>
    </row>
    <row r="66" spans="1:7" ht="24.95" customHeight="1">
      <c r="A66" s="124" t="s">
        <v>69</v>
      </c>
      <c r="C66" s="121">
        <v>8</v>
      </c>
      <c r="D66" s="122">
        <v>14</v>
      </c>
      <c r="E66" s="122">
        <v>11</v>
      </c>
      <c r="F66" s="122">
        <v>14</v>
      </c>
      <c r="G66" s="134">
        <v>13</v>
      </c>
    </row>
    <row r="67" spans="1:7" ht="24.95" customHeight="1">
      <c r="A67" s="124" t="s">
        <v>68</v>
      </c>
      <c r="C67" s="121">
        <v>240</v>
      </c>
      <c r="D67" s="122">
        <v>154</v>
      </c>
      <c r="E67" s="122">
        <v>119</v>
      </c>
      <c r="F67" s="122">
        <v>12</v>
      </c>
      <c r="G67" s="134">
        <v>125</v>
      </c>
    </row>
    <row r="68" spans="1:7" ht="24.95" customHeight="1">
      <c r="A68" s="124" t="s">
        <v>67</v>
      </c>
      <c r="C68" s="121">
        <v>16</v>
      </c>
      <c r="D68" s="122">
        <v>21</v>
      </c>
      <c r="E68" s="122">
        <v>13</v>
      </c>
      <c r="F68" s="122">
        <v>17</v>
      </c>
      <c r="G68" s="134">
        <v>27</v>
      </c>
    </row>
    <row r="69" spans="1:7" ht="24.95" customHeight="1">
      <c r="A69" s="124" t="s">
        <v>66</v>
      </c>
      <c r="C69" s="121">
        <v>8</v>
      </c>
      <c r="D69" s="122">
        <v>12</v>
      </c>
      <c r="E69" s="122">
        <v>27</v>
      </c>
      <c r="F69" s="122">
        <v>3</v>
      </c>
      <c r="G69" s="134">
        <v>47</v>
      </c>
    </row>
    <row r="70" spans="1:7" ht="24.95" customHeight="1">
      <c r="A70" s="124" t="s">
        <v>65</v>
      </c>
      <c r="C70" s="121">
        <v>109</v>
      </c>
      <c r="D70" s="122">
        <v>67</v>
      </c>
      <c r="E70" s="122">
        <v>47</v>
      </c>
      <c r="F70" s="122">
        <v>54</v>
      </c>
      <c r="G70" s="134">
        <v>22</v>
      </c>
    </row>
    <row r="71" spans="1:7" ht="24.95" customHeight="1">
      <c r="A71" s="124" t="s">
        <v>53</v>
      </c>
      <c r="C71" s="121">
        <v>10</v>
      </c>
      <c r="D71" s="122">
        <v>21</v>
      </c>
      <c r="E71" s="122">
        <v>7</v>
      </c>
      <c r="F71" s="122">
        <v>14</v>
      </c>
      <c r="G71" s="134">
        <v>17</v>
      </c>
    </row>
    <row r="72" spans="1:7" ht="24.95" customHeight="1">
      <c r="A72" s="124" t="s">
        <v>64</v>
      </c>
      <c r="C72" s="121">
        <v>3</v>
      </c>
      <c r="D72" s="122">
        <v>3</v>
      </c>
      <c r="E72" s="122">
        <v>0</v>
      </c>
      <c r="F72" s="122">
        <v>5</v>
      </c>
      <c r="G72" s="134">
        <v>2</v>
      </c>
    </row>
    <row r="73" spans="1:7" ht="24.95" customHeight="1">
      <c r="A73" s="124" t="s">
        <v>63</v>
      </c>
      <c r="C73" s="121">
        <v>215</v>
      </c>
      <c r="D73" s="122">
        <v>278</v>
      </c>
      <c r="E73" s="122">
        <v>192</v>
      </c>
      <c r="F73" s="122">
        <v>205</v>
      </c>
      <c r="G73" s="134">
        <v>105</v>
      </c>
    </row>
    <row r="74" spans="1:7" ht="24.95" customHeight="1">
      <c r="A74" s="124" t="s">
        <v>39</v>
      </c>
      <c r="C74" s="121">
        <v>20</v>
      </c>
      <c r="D74" s="122">
        <v>22</v>
      </c>
      <c r="E74" s="122">
        <v>14</v>
      </c>
      <c r="F74" s="122">
        <v>19</v>
      </c>
      <c r="G74" s="134">
        <v>56</v>
      </c>
    </row>
    <row r="75" spans="1:7" ht="24.95" customHeight="1">
      <c r="A75" s="124" t="s">
        <v>54</v>
      </c>
      <c r="C75" s="121">
        <v>460</v>
      </c>
      <c r="D75" s="122">
        <v>823</v>
      </c>
      <c r="E75" s="122">
        <v>669</v>
      </c>
      <c r="F75" s="122">
        <v>735</v>
      </c>
      <c r="G75" s="134">
        <v>655</v>
      </c>
    </row>
    <row r="76" spans="1:7" ht="24.95" customHeight="1">
      <c r="A76" s="124" t="s">
        <v>62</v>
      </c>
      <c r="C76" s="121">
        <v>16</v>
      </c>
      <c r="D76" s="122">
        <v>208</v>
      </c>
      <c r="E76" s="122">
        <v>239</v>
      </c>
      <c r="F76" s="122">
        <v>68</v>
      </c>
      <c r="G76" s="134">
        <v>35</v>
      </c>
    </row>
    <row r="77" spans="1:7" ht="24.95" customHeight="1">
      <c r="A77" s="125" t="s">
        <v>61</v>
      </c>
      <c r="B77" s="126"/>
      <c r="C77" s="127">
        <f>663+31</f>
        <v>694</v>
      </c>
      <c r="D77" s="128">
        <f>694+33</f>
        <v>727</v>
      </c>
      <c r="E77" s="128">
        <v>1016</v>
      </c>
      <c r="F77" s="128">
        <v>1086</v>
      </c>
      <c r="G77" s="136">
        <v>1282</v>
      </c>
    </row>
    <row r="78" spans="1:7">
      <c r="A78" s="30" t="s">
        <v>119</v>
      </c>
      <c r="B78" s="30"/>
      <c r="C78" s="30"/>
      <c r="D78" s="30"/>
      <c r="E78" s="30"/>
      <c r="F78" s="30"/>
      <c r="G78" s="30"/>
    </row>
    <row r="79" spans="1:7" ht="15.75" customHeight="1"/>
    <row r="80" spans="1:7" ht="12.75" customHeight="1">
      <c r="A80" s="97">
        <v>338</v>
      </c>
      <c r="B80" s="97"/>
      <c r="C80" s="97"/>
      <c r="D80" s="97"/>
      <c r="E80" s="97"/>
      <c r="F80" s="97"/>
      <c r="G80" s="97"/>
    </row>
    <row r="81" spans="1:7" ht="18.75" customHeight="1">
      <c r="A81" s="98" t="s">
        <v>28</v>
      </c>
      <c r="B81" s="98"/>
      <c r="C81" s="98"/>
      <c r="D81" s="98"/>
      <c r="E81" s="98"/>
      <c r="F81" s="98"/>
      <c r="G81" s="98"/>
    </row>
    <row r="82" spans="1:7" ht="16.5" customHeight="1">
      <c r="C82" s="14"/>
      <c r="G82" s="137"/>
    </row>
    <row r="83" spans="1:7" ht="15.75">
      <c r="A83" s="96" t="s">
        <v>108</v>
      </c>
      <c r="B83" s="96"/>
      <c r="C83" s="96"/>
      <c r="D83" s="96"/>
      <c r="E83" s="96"/>
      <c r="F83" s="96"/>
      <c r="G83" s="96"/>
    </row>
    <row r="84" spans="1:7" ht="15.75">
      <c r="A84" s="31" t="s">
        <v>109</v>
      </c>
      <c r="B84" s="31"/>
      <c r="C84" s="31"/>
      <c r="D84" s="31"/>
      <c r="E84" s="31"/>
      <c r="F84" s="31"/>
      <c r="G84" s="31"/>
    </row>
    <row r="85" spans="1:7" ht="24" customHeight="1">
      <c r="A85" s="99"/>
      <c r="B85" s="99"/>
      <c r="C85" s="99"/>
      <c r="G85" s="137"/>
    </row>
    <row r="86" spans="1:7">
      <c r="A86" s="100" t="s">
        <v>82</v>
      </c>
      <c r="B86" s="101"/>
      <c r="C86" s="102" t="s">
        <v>81</v>
      </c>
      <c r="D86" s="102" t="s">
        <v>80</v>
      </c>
      <c r="E86" s="103" t="s">
        <v>90</v>
      </c>
      <c r="F86" s="104" t="s">
        <v>89</v>
      </c>
      <c r="G86" s="138" t="s">
        <v>88</v>
      </c>
    </row>
    <row r="87" spans="1:7">
      <c r="A87" s="106"/>
      <c r="B87" s="107"/>
      <c r="C87" s="108"/>
      <c r="D87" s="108"/>
      <c r="E87" s="109"/>
      <c r="F87" s="110"/>
      <c r="G87" s="139"/>
    </row>
    <row r="88" spans="1:7">
      <c r="A88" s="112"/>
      <c r="B88" s="113"/>
      <c r="C88" s="114"/>
      <c r="D88" s="114"/>
      <c r="E88" s="115"/>
      <c r="F88" s="116"/>
      <c r="G88" s="140"/>
    </row>
    <row r="89" spans="1:7">
      <c r="A89" s="118"/>
      <c r="B89" s="118"/>
      <c r="C89" s="99"/>
      <c r="D89" s="99"/>
      <c r="E89" s="99"/>
      <c r="F89" s="99"/>
      <c r="G89" s="141"/>
    </row>
    <row r="90" spans="1:7">
      <c r="A90" s="3" t="s">
        <v>79</v>
      </c>
      <c r="B90" s="99"/>
      <c r="C90" s="142">
        <f>SUM(C92:C116)</f>
        <v>6956</v>
      </c>
      <c r="D90" s="142">
        <f>SUM(D92:D116)</f>
        <v>6762</v>
      </c>
      <c r="E90" s="142">
        <f>SUM(E92:E116)</f>
        <v>5891</v>
      </c>
      <c r="F90" s="142">
        <f>SUM(F92:F116)</f>
        <v>6228</v>
      </c>
      <c r="G90" s="143">
        <v>6779</v>
      </c>
    </row>
    <row r="91" spans="1:7">
      <c r="A91" s="3"/>
      <c r="B91" s="99"/>
      <c r="C91" s="144"/>
      <c r="G91" s="123"/>
    </row>
    <row r="92" spans="1:7" ht="24.95" customHeight="1">
      <c r="A92" s="124" t="s">
        <v>42</v>
      </c>
      <c r="C92" s="121">
        <v>349</v>
      </c>
      <c r="D92" s="122">
        <v>257</v>
      </c>
      <c r="E92" s="122">
        <v>302</v>
      </c>
      <c r="F92" s="122">
        <v>301</v>
      </c>
      <c r="G92" s="134">
        <v>295</v>
      </c>
    </row>
    <row r="93" spans="1:7" ht="24.95" customHeight="1">
      <c r="A93" s="124" t="s">
        <v>78</v>
      </c>
      <c r="C93" s="121">
        <v>361</v>
      </c>
      <c r="D93" s="122">
        <v>331</v>
      </c>
      <c r="E93" s="122">
        <v>253</v>
      </c>
      <c r="F93" s="122">
        <v>274</v>
      </c>
      <c r="G93" s="134">
        <v>273</v>
      </c>
    </row>
    <row r="94" spans="1:7" ht="24.95" customHeight="1">
      <c r="A94" s="124" t="s">
        <v>77</v>
      </c>
      <c r="C94" s="121">
        <v>7</v>
      </c>
      <c r="D94" s="122">
        <v>0</v>
      </c>
      <c r="E94" s="122">
        <v>0</v>
      </c>
      <c r="F94" s="122">
        <v>0</v>
      </c>
      <c r="G94" s="134"/>
    </row>
    <row r="95" spans="1:7" ht="24.95" customHeight="1">
      <c r="A95" s="124" t="s">
        <v>87</v>
      </c>
      <c r="C95" s="121">
        <v>180</v>
      </c>
      <c r="D95" s="122">
        <v>116</v>
      </c>
      <c r="E95" s="122">
        <v>113</v>
      </c>
      <c r="F95" s="122">
        <v>115</v>
      </c>
      <c r="G95" s="134">
        <v>78</v>
      </c>
    </row>
    <row r="96" spans="1:7" ht="24.95" customHeight="1">
      <c r="A96" s="124" t="s">
        <v>76</v>
      </c>
      <c r="C96" s="121">
        <v>10</v>
      </c>
      <c r="D96" s="122">
        <v>2</v>
      </c>
      <c r="E96" s="122">
        <v>1</v>
      </c>
      <c r="F96" s="122">
        <v>0</v>
      </c>
      <c r="G96" s="134"/>
    </row>
    <row r="97" spans="1:7" ht="24.95" customHeight="1">
      <c r="A97" s="124" t="s">
        <v>86</v>
      </c>
      <c r="C97" s="121">
        <v>111</v>
      </c>
      <c r="D97" s="122">
        <v>71</v>
      </c>
      <c r="E97" s="122">
        <v>75</v>
      </c>
      <c r="F97" s="122">
        <v>84</v>
      </c>
      <c r="G97" s="134">
        <v>64</v>
      </c>
    </row>
    <row r="98" spans="1:7" ht="24.95" customHeight="1">
      <c r="A98" s="124" t="s">
        <v>75</v>
      </c>
      <c r="C98" s="121">
        <v>173</v>
      </c>
      <c r="D98" s="122">
        <v>175</v>
      </c>
      <c r="E98" s="122">
        <v>160</v>
      </c>
      <c r="F98" s="122">
        <v>137</v>
      </c>
      <c r="G98" s="134">
        <v>138</v>
      </c>
    </row>
    <row r="99" spans="1:7" ht="24.95" customHeight="1">
      <c r="A99" s="124" t="s">
        <v>74</v>
      </c>
      <c r="C99" s="121">
        <v>108</v>
      </c>
      <c r="D99" s="122">
        <v>98</v>
      </c>
      <c r="E99" s="122">
        <v>96</v>
      </c>
      <c r="F99" s="122">
        <v>80</v>
      </c>
      <c r="G99" s="134">
        <v>85</v>
      </c>
    </row>
    <row r="100" spans="1:7" ht="24.95" customHeight="1">
      <c r="A100" s="124" t="s">
        <v>85</v>
      </c>
      <c r="C100" s="121">
        <v>108</v>
      </c>
      <c r="D100" s="122">
        <v>105</v>
      </c>
      <c r="E100" s="122">
        <v>88</v>
      </c>
      <c r="F100" s="122">
        <v>117</v>
      </c>
      <c r="G100" s="134">
        <v>145</v>
      </c>
    </row>
    <row r="101" spans="1:7" ht="24.95" customHeight="1">
      <c r="A101" s="124" t="s">
        <v>73</v>
      </c>
      <c r="C101" s="121">
        <v>151</v>
      </c>
      <c r="D101" s="122">
        <v>161</v>
      </c>
      <c r="E101" s="122">
        <v>117</v>
      </c>
      <c r="F101" s="122">
        <v>102</v>
      </c>
      <c r="G101" s="134">
        <v>112</v>
      </c>
    </row>
    <row r="102" spans="1:7" ht="24.95" customHeight="1">
      <c r="A102" s="124" t="s">
        <v>72</v>
      </c>
      <c r="C102" s="121">
        <v>5</v>
      </c>
      <c r="D102" s="122">
        <v>4</v>
      </c>
      <c r="E102" s="122">
        <v>6</v>
      </c>
      <c r="F102" s="122">
        <v>9</v>
      </c>
      <c r="G102" s="134">
        <v>2</v>
      </c>
    </row>
    <row r="103" spans="1:7" ht="24.95" customHeight="1">
      <c r="A103" s="124" t="s">
        <v>71</v>
      </c>
      <c r="C103" s="121">
        <v>356</v>
      </c>
      <c r="D103" s="122">
        <v>355</v>
      </c>
      <c r="E103" s="122">
        <v>247</v>
      </c>
      <c r="F103" s="122">
        <v>298</v>
      </c>
      <c r="G103" s="134">
        <v>291</v>
      </c>
    </row>
    <row r="104" spans="1:7" ht="24.95" customHeight="1">
      <c r="A104" s="124" t="s">
        <v>70</v>
      </c>
      <c r="C104" s="121">
        <v>10</v>
      </c>
      <c r="D104" s="122">
        <v>8</v>
      </c>
      <c r="E104" s="122">
        <v>8</v>
      </c>
      <c r="F104" s="122">
        <v>16</v>
      </c>
      <c r="G104" s="134">
        <v>14</v>
      </c>
    </row>
    <row r="105" spans="1:7" ht="24.95" customHeight="1">
      <c r="A105" s="124" t="s">
        <v>69</v>
      </c>
      <c r="C105" s="121">
        <v>47</v>
      </c>
      <c r="D105" s="122">
        <v>33</v>
      </c>
      <c r="E105" s="122">
        <v>30</v>
      </c>
      <c r="F105" s="122">
        <v>53</v>
      </c>
      <c r="G105" s="134">
        <v>42</v>
      </c>
    </row>
    <row r="106" spans="1:7" ht="24.95" customHeight="1">
      <c r="A106" s="124" t="s">
        <v>68</v>
      </c>
      <c r="C106" s="121">
        <v>304</v>
      </c>
      <c r="D106" s="122">
        <v>269</v>
      </c>
      <c r="E106" s="122">
        <v>272</v>
      </c>
      <c r="F106" s="122">
        <v>308</v>
      </c>
      <c r="G106" s="134">
        <v>323</v>
      </c>
    </row>
    <row r="107" spans="1:7" ht="24.95" customHeight="1">
      <c r="A107" s="124" t="s">
        <v>67</v>
      </c>
      <c r="C107" s="121">
        <v>261</v>
      </c>
      <c r="D107" s="122">
        <v>346</v>
      </c>
      <c r="E107" s="122">
        <v>254</v>
      </c>
      <c r="F107" s="122">
        <v>243</v>
      </c>
      <c r="G107" s="134">
        <v>263</v>
      </c>
    </row>
    <row r="108" spans="1:7" ht="24.95" customHeight="1">
      <c r="A108" s="124" t="s">
        <v>66</v>
      </c>
      <c r="C108" s="121">
        <v>19</v>
      </c>
      <c r="D108" s="122">
        <v>19</v>
      </c>
      <c r="E108" s="122">
        <v>13</v>
      </c>
      <c r="F108" s="122">
        <v>3</v>
      </c>
      <c r="G108" s="134">
        <v>20</v>
      </c>
    </row>
    <row r="109" spans="1:7" ht="24.95" customHeight="1">
      <c r="A109" s="124" t="s">
        <v>65</v>
      </c>
      <c r="C109" s="121">
        <v>768</v>
      </c>
      <c r="D109" s="122">
        <v>631</v>
      </c>
      <c r="E109" s="122">
        <v>553</v>
      </c>
      <c r="F109" s="122">
        <v>402</v>
      </c>
      <c r="G109" s="134">
        <v>502</v>
      </c>
    </row>
    <row r="110" spans="1:7" ht="24.95" customHeight="1">
      <c r="A110" s="124" t="s">
        <v>53</v>
      </c>
      <c r="C110" s="121">
        <v>45</v>
      </c>
      <c r="D110" s="122">
        <v>53</v>
      </c>
      <c r="E110" s="122">
        <v>49</v>
      </c>
      <c r="F110" s="122">
        <v>57</v>
      </c>
      <c r="G110" s="134">
        <v>51</v>
      </c>
    </row>
    <row r="111" spans="1:7" ht="24.95" customHeight="1">
      <c r="A111" s="124" t="s">
        <v>64</v>
      </c>
      <c r="C111" s="121">
        <v>23</v>
      </c>
      <c r="D111" s="122">
        <v>21</v>
      </c>
      <c r="E111" s="122">
        <v>20</v>
      </c>
      <c r="F111" s="122">
        <v>26</v>
      </c>
      <c r="G111" s="134">
        <v>17</v>
      </c>
    </row>
    <row r="112" spans="1:7" ht="24.95" customHeight="1">
      <c r="A112" s="124" t="s">
        <v>63</v>
      </c>
      <c r="C112" s="121">
        <v>1048</v>
      </c>
      <c r="D112" s="122">
        <v>989</v>
      </c>
      <c r="E112" s="122">
        <v>855</v>
      </c>
      <c r="F112" s="122">
        <v>868</v>
      </c>
      <c r="G112" s="134">
        <v>808</v>
      </c>
    </row>
    <row r="113" spans="1:7" ht="24.95" customHeight="1">
      <c r="A113" s="124" t="s">
        <v>39</v>
      </c>
      <c r="C113" s="121">
        <v>235</v>
      </c>
      <c r="D113" s="122">
        <v>190</v>
      </c>
      <c r="E113" s="122">
        <v>261</v>
      </c>
      <c r="F113" s="122">
        <v>311</v>
      </c>
      <c r="G113" s="134">
        <v>293</v>
      </c>
    </row>
    <row r="114" spans="1:7" ht="24.95" customHeight="1">
      <c r="A114" s="124" t="s">
        <v>54</v>
      </c>
      <c r="C114" s="121">
        <v>413</v>
      </c>
      <c r="D114" s="122">
        <v>469</v>
      </c>
      <c r="E114" s="122">
        <v>508</v>
      </c>
      <c r="F114" s="122">
        <v>766</v>
      </c>
      <c r="G114" s="134">
        <v>763</v>
      </c>
    </row>
    <row r="115" spans="1:7" ht="24.95" customHeight="1">
      <c r="A115" s="124" t="s">
        <v>62</v>
      </c>
      <c r="C115" s="121">
        <v>83</v>
      </c>
      <c r="D115" s="122">
        <v>86</v>
      </c>
      <c r="E115" s="122">
        <v>50</v>
      </c>
      <c r="F115" s="122">
        <v>87</v>
      </c>
      <c r="G115" s="134">
        <v>7</v>
      </c>
    </row>
    <row r="116" spans="1:7" ht="24.95" customHeight="1">
      <c r="A116" s="125" t="s">
        <v>61</v>
      </c>
      <c r="B116" s="126"/>
      <c r="C116" s="127">
        <f>1697+22+62</f>
        <v>1781</v>
      </c>
      <c r="D116" s="128">
        <f>1874+35+64</f>
        <v>1973</v>
      </c>
      <c r="E116" s="128">
        <v>1560</v>
      </c>
      <c r="F116" s="128">
        <v>1571</v>
      </c>
      <c r="G116" s="136">
        <v>2193</v>
      </c>
    </row>
    <row r="117" spans="1:7">
      <c r="A117" s="30" t="s">
        <v>119</v>
      </c>
      <c r="B117" s="30"/>
      <c r="C117" s="30"/>
      <c r="D117" s="30"/>
      <c r="E117" s="30"/>
      <c r="F117" s="30"/>
      <c r="G117" s="30"/>
    </row>
    <row r="118" spans="1:7" ht="3" customHeight="1"/>
  </sheetData>
  <mergeCells count="34">
    <mergeCell ref="A7:B9"/>
    <mergeCell ref="C7:C9"/>
    <mergeCell ref="D7:D9"/>
    <mergeCell ref="E7:E9"/>
    <mergeCell ref="F7:F9"/>
    <mergeCell ref="A1:G1"/>
    <mergeCell ref="A2:G2"/>
    <mergeCell ref="A4:G4"/>
    <mergeCell ref="A5:G5"/>
    <mergeCell ref="G47:G49"/>
    <mergeCell ref="G7:G9"/>
    <mergeCell ref="A39:B39"/>
    <mergeCell ref="A41:G41"/>
    <mergeCell ref="A42:G42"/>
    <mergeCell ref="A44:G44"/>
    <mergeCell ref="A45:G45"/>
    <mergeCell ref="A40:G40"/>
    <mergeCell ref="A47:B49"/>
    <mergeCell ref="C47:C49"/>
    <mergeCell ref="D47:D49"/>
    <mergeCell ref="E47:E49"/>
    <mergeCell ref="A117:G117"/>
    <mergeCell ref="F47:F49"/>
    <mergeCell ref="G86:G88"/>
    <mergeCell ref="A86:B88"/>
    <mergeCell ref="C86:C88"/>
    <mergeCell ref="D86:D88"/>
    <mergeCell ref="E86:E88"/>
    <mergeCell ref="F86:F88"/>
    <mergeCell ref="A80:G80"/>
    <mergeCell ref="A81:G81"/>
    <mergeCell ref="A83:G83"/>
    <mergeCell ref="A84:G84"/>
    <mergeCell ref="A78:G78"/>
  </mergeCells>
  <printOptions horizontalCentered="1"/>
  <pageMargins left="0.6" right="0.6" top="0.5" bottom="0.5" header="0" footer="0"/>
  <pageSetup paperSize="9" scale="90" fitToHeight="3" orientation="portrait" r:id="rId1"/>
  <headerFooter alignWithMargins="0"/>
  <rowBreaks count="2" manualBreakCount="2">
    <brk id="40" max="6" man="1"/>
    <brk id="7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J81"/>
  <sheetViews>
    <sheetView showGridLines="0" view="pageBreakPreview" zoomScale="84" zoomScaleSheetLayoutView="84" workbookViewId="0">
      <selection activeCell="A5" sqref="A5:G6"/>
    </sheetView>
  </sheetViews>
  <sheetFormatPr defaultColWidth="9.77734375" defaultRowHeight="12.75"/>
  <cols>
    <col min="1" max="1" width="14.109375" style="16" customWidth="1"/>
    <col min="2" max="2" width="4.21875" style="16" customWidth="1"/>
    <col min="3" max="3" width="6.33203125" style="16" customWidth="1"/>
    <col min="4" max="4" width="4.88671875" style="16" customWidth="1"/>
    <col min="5" max="6" width="5.109375" style="16" customWidth="1"/>
    <col min="7" max="7" width="5" style="16" customWidth="1"/>
    <col min="8" max="16384" width="9.77734375" style="16"/>
  </cols>
  <sheetData>
    <row r="1" spans="1:10">
      <c r="A1" s="146">
        <v>339</v>
      </c>
      <c r="B1" s="146"/>
      <c r="C1" s="146"/>
      <c r="D1" s="146"/>
      <c r="E1" s="146"/>
      <c r="F1" s="146"/>
      <c r="G1" s="146"/>
    </row>
    <row r="2" spans="1:10" ht="9" customHeight="1">
      <c r="A2" s="147"/>
      <c r="B2" s="147"/>
      <c r="C2" s="147"/>
      <c r="D2" s="148"/>
    </row>
    <row r="3" spans="1:10" ht="13.5">
      <c r="A3" s="149" t="s">
        <v>28</v>
      </c>
      <c r="B3" s="149"/>
      <c r="C3" s="149"/>
      <c r="D3" s="149"/>
      <c r="E3" s="149"/>
      <c r="F3" s="149"/>
      <c r="G3" s="149"/>
    </row>
    <row r="4" spans="1:10">
      <c r="A4" s="150"/>
      <c r="B4" s="150"/>
      <c r="C4" s="150"/>
    </row>
    <row r="5" spans="1:10" ht="15.75">
      <c r="A5" s="145" t="s">
        <v>110</v>
      </c>
      <c r="B5" s="145"/>
      <c r="C5" s="145"/>
      <c r="D5" s="145"/>
      <c r="E5" s="145"/>
      <c r="F5" s="145"/>
      <c r="G5" s="145"/>
    </row>
    <row r="6" spans="1:10" ht="15.75">
      <c r="A6" s="145" t="s">
        <v>111</v>
      </c>
      <c r="B6" s="145"/>
      <c r="C6" s="145"/>
      <c r="D6" s="145"/>
      <c r="E6" s="145"/>
      <c r="F6" s="145"/>
      <c r="G6" s="145"/>
    </row>
    <row r="7" spans="1:10" ht="21" customHeight="1">
      <c r="A7" s="150"/>
      <c r="B7" s="150"/>
      <c r="C7" s="150"/>
    </row>
    <row r="8" spans="1:10" ht="15" customHeight="1">
      <c r="A8" s="151" t="s">
        <v>82</v>
      </c>
      <c r="B8" s="151"/>
      <c r="C8" s="152" t="s">
        <v>81</v>
      </c>
      <c r="D8" s="152" t="s">
        <v>80</v>
      </c>
      <c r="E8" s="153">
        <v>2017</v>
      </c>
      <c r="F8" s="154">
        <v>2018</v>
      </c>
      <c r="G8" s="155">
        <v>2019</v>
      </c>
      <c r="H8" s="150"/>
      <c r="I8" s="150"/>
      <c r="J8" s="150"/>
    </row>
    <row r="9" spans="1:10">
      <c r="A9" s="151"/>
      <c r="B9" s="151"/>
      <c r="C9" s="156"/>
      <c r="D9" s="156"/>
      <c r="E9" s="157"/>
      <c r="F9" s="158"/>
      <c r="G9" s="159"/>
    </row>
    <row r="10" spans="1:10" ht="15.75" customHeight="1">
      <c r="A10" s="151"/>
      <c r="B10" s="151"/>
      <c r="C10" s="160"/>
      <c r="D10" s="160"/>
      <c r="E10" s="157"/>
      <c r="F10" s="158"/>
      <c r="G10" s="161"/>
    </row>
    <row r="11" spans="1:10" ht="15.75" customHeight="1">
      <c r="A11" s="162"/>
      <c r="B11" s="162"/>
      <c r="C11" s="150"/>
      <c r="D11" s="150"/>
      <c r="E11" s="150"/>
      <c r="F11" s="150"/>
      <c r="G11" s="150"/>
      <c r="H11" s="150"/>
      <c r="J11" s="2"/>
    </row>
    <row r="12" spans="1:10">
      <c r="A12" s="2" t="s">
        <v>79</v>
      </c>
      <c r="B12" s="150"/>
      <c r="C12" s="163">
        <f>SUM(C14:C38)</f>
        <v>6890</v>
      </c>
      <c r="D12" s="163">
        <f>SUM(D14:D38)</f>
        <v>6956</v>
      </c>
      <c r="E12" s="163">
        <f>SUM(E14:E38)</f>
        <v>5995</v>
      </c>
      <c r="F12" s="163">
        <f>SUM(F14:F38)</f>
        <v>6612</v>
      </c>
      <c r="G12" s="164">
        <f>SUM(G14:G38)</f>
        <v>6318</v>
      </c>
    </row>
    <row r="13" spans="1:10" ht="14.25" customHeight="1">
      <c r="A13" s="2"/>
      <c r="B13" s="150"/>
      <c r="C13" s="165"/>
      <c r="G13" s="166"/>
    </row>
    <row r="14" spans="1:10" ht="21.95" customHeight="1">
      <c r="A14" s="167" t="s">
        <v>42</v>
      </c>
      <c r="C14" s="165">
        <v>168</v>
      </c>
      <c r="D14" s="16">
        <v>154</v>
      </c>
      <c r="E14" s="16">
        <v>164</v>
      </c>
      <c r="F14" s="16">
        <v>193</v>
      </c>
      <c r="G14" s="168">
        <v>186</v>
      </c>
    </row>
    <row r="15" spans="1:10" ht="21.95" customHeight="1">
      <c r="A15" s="167" t="s">
        <v>78</v>
      </c>
      <c r="C15" s="165">
        <v>274</v>
      </c>
      <c r="D15" s="16">
        <v>253</v>
      </c>
      <c r="E15" s="16">
        <v>248</v>
      </c>
      <c r="F15" s="16">
        <v>251</v>
      </c>
      <c r="G15" s="168">
        <v>212</v>
      </c>
    </row>
    <row r="16" spans="1:10" ht="21.95" customHeight="1">
      <c r="A16" s="167" t="s">
        <v>77</v>
      </c>
      <c r="C16" s="165">
        <v>1</v>
      </c>
      <c r="D16" s="16">
        <v>0</v>
      </c>
      <c r="E16" s="16">
        <v>0</v>
      </c>
      <c r="F16" s="16">
        <v>0</v>
      </c>
      <c r="G16" s="168">
        <v>1</v>
      </c>
    </row>
    <row r="17" spans="1:7" ht="21.95" customHeight="1">
      <c r="A17" s="167" t="s">
        <v>87</v>
      </c>
      <c r="C17" s="165">
        <v>203</v>
      </c>
      <c r="D17" s="16">
        <v>151</v>
      </c>
      <c r="E17" s="16">
        <v>95</v>
      </c>
      <c r="F17" s="16">
        <v>76</v>
      </c>
      <c r="G17" s="168">
        <v>55</v>
      </c>
    </row>
    <row r="18" spans="1:7" ht="21.95" customHeight="1">
      <c r="A18" s="167" t="s">
        <v>76</v>
      </c>
      <c r="C18" s="165">
        <v>1</v>
      </c>
      <c r="D18" s="16">
        <v>0</v>
      </c>
      <c r="E18" s="16">
        <v>0</v>
      </c>
      <c r="F18" s="16">
        <v>0</v>
      </c>
      <c r="G18" s="168">
        <v>1</v>
      </c>
    </row>
    <row r="19" spans="1:7" ht="21.95" customHeight="1">
      <c r="A19" s="167" t="s">
        <v>86</v>
      </c>
      <c r="C19" s="165">
        <v>135</v>
      </c>
      <c r="D19" s="16">
        <v>122</v>
      </c>
      <c r="E19" s="16">
        <v>70</v>
      </c>
      <c r="F19" s="16">
        <v>48</v>
      </c>
      <c r="G19" s="168">
        <v>71</v>
      </c>
    </row>
    <row r="20" spans="1:7" ht="21.95" customHeight="1">
      <c r="A20" s="167" t="s">
        <v>75</v>
      </c>
      <c r="C20" s="165">
        <v>166</v>
      </c>
      <c r="D20" s="16">
        <v>168</v>
      </c>
      <c r="E20" s="16">
        <v>155</v>
      </c>
      <c r="F20" s="16">
        <v>131</v>
      </c>
      <c r="G20" s="168">
        <v>130</v>
      </c>
    </row>
    <row r="21" spans="1:7" ht="21.95" customHeight="1">
      <c r="A21" s="167" t="s">
        <v>74</v>
      </c>
      <c r="C21" s="165">
        <v>100</v>
      </c>
      <c r="D21" s="16">
        <v>83</v>
      </c>
      <c r="E21" s="16">
        <v>66</v>
      </c>
      <c r="F21" s="16">
        <v>59</v>
      </c>
      <c r="G21" s="168">
        <v>61</v>
      </c>
    </row>
    <row r="22" spans="1:7" ht="21.95" customHeight="1">
      <c r="A22" s="167" t="s">
        <v>85</v>
      </c>
      <c r="C22" s="165">
        <v>124</v>
      </c>
      <c r="D22" s="16">
        <v>86</v>
      </c>
      <c r="E22" s="16">
        <v>98</v>
      </c>
      <c r="F22" s="16">
        <v>129</v>
      </c>
      <c r="G22" s="168">
        <v>143</v>
      </c>
    </row>
    <row r="23" spans="1:7" ht="21.95" customHeight="1">
      <c r="A23" s="167" t="s">
        <v>73</v>
      </c>
      <c r="C23" s="165">
        <v>198</v>
      </c>
      <c r="D23" s="16">
        <v>172</v>
      </c>
      <c r="E23" s="16">
        <v>128</v>
      </c>
      <c r="F23" s="16">
        <v>159</v>
      </c>
      <c r="G23" s="168">
        <v>149</v>
      </c>
    </row>
    <row r="24" spans="1:7" ht="21.95" customHeight="1">
      <c r="A24" s="167" t="s">
        <v>72</v>
      </c>
      <c r="C24" s="165">
        <v>15</v>
      </c>
      <c r="D24" s="16">
        <v>9</v>
      </c>
      <c r="E24" s="16">
        <v>7</v>
      </c>
      <c r="F24" s="16">
        <v>18</v>
      </c>
      <c r="G24" s="168">
        <v>14</v>
      </c>
    </row>
    <row r="25" spans="1:7" ht="21.95" customHeight="1">
      <c r="A25" s="167" t="s">
        <v>71</v>
      </c>
      <c r="C25" s="165">
        <v>300</v>
      </c>
      <c r="D25" s="16">
        <v>306</v>
      </c>
      <c r="E25" s="16">
        <v>289</v>
      </c>
      <c r="F25" s="16">
        <v>331</v>
      </c>
      <c r="G25" s="168">
        <v>253</v>
      </c>
    </row>
    <row r="26" spans="1:7" ht="21.95" customHeight="1">
      <c r="A26" s="167" t="s">
        <v>70</v>
      </c>
      <c r="C26" s="165">
        <v>8</v>
      </c>
      <c r="D26" s="16">
        <v>5</v>
      </c>
      <c r="E26" s="16">
        <v>3</v>
      </c>
      <c r="F26" s="16">
        <v>4</v>
      </c>
      <c r="G26" s="168">
        <v>5</v>
      </c>
    </row>
    <row r="27" spans="1:7" ht="21.95" customHeight="1">
      <c r="A27" s="167" t="s">
        <v>69</v>
      </c>
      <c r="C27" s="165">
        <v>55</v>
      </c>
      <c r="D27" s="16">
        <v>33</v>
      </c>
      <c r="E27" s="16">
        <v>47</v>
      </c>
      <c r="F27" s="16">
        <v>47</v>
      </c>
      <c r="G27" s="168">
        <v>49</v>
      </c>
    </row>
    <row r="28" spans="1:7" ht="21.95" customHeight="1">
      <c r="A28" s="167" t="s">
        <v>68</v>
      </c>
      <c r="C28" s="165">
        <v>362</v>
      </c>
      <c r="D28" s="16">
        <v>297</v>
      </c>
      <c r="E28" s="16">
        <v>369</v>
      </c>
      <c r="F28" s="16">
        <v>401</v>
      </c>
      <c r="G28" s="168">
        <v>402</v>
      </c>
    </row>
    <row r="29" spans="1:7" ht="21.95" customHeight="1">
      <c r="A29" s="167" t="s">
        <v>67</v>
      </c>
      <c r="C29" s="165">
        <v>350</v>
      </c>
      <c r="D29" s="16">
        <v>396</v>
      </c>
      <c r="E29" s="16">
        <v>437</v>
      </c>
      <c r="F29" s="16">
        <v>458</v>
      </c>
      <c r="G29" s="168">
        <v>344</v>
      </c>
    </row>
    <row r="30" spans="1:7" ht="21.95" customHeight="1">
      <c r="A30" s="167" t="s">
        <v>66</v>
      </c>
      <c r="C30" s="165">
        <v>3</v>
      </c>
      <c r="D30" s="16">
        <v>1</v>
      </c>
      <c r="E30" s="16">
        <v>2</v>
      </c>
      <c r="F30" s="16">
        <v>2</v>
      </c>
      <c r="G30" s="168">
        <v>8</v>
      </c>
    </row>
    <row r="31" spans="1:7" ht="21.95" customHeight="1">
      <c r="A31" s="167" t="s">
        <v>65</v>
      </c>
      <c r="C31" s="165">
        <v>497</v>
      </c>
      <c r="D31" s="16">
        <v>404</v>
      </c>
      <c r="E31" s="16">
        <v>300</v>
      </c>
      <c r="F31" s="16">
        <v>296</v>
      </c>
      <c r="G31" s="168">
        <v>344</v>
      </c>
    </row>
    <row r="32" spans="1:7" ht="21.95" customHeight="1">
      <c r="A32" s="167" t="s">
        <v>53</v>
      </c>
      <c r="C32" s="165">
        <v>45</v>
      </c>
      <c r="D32" s="16">
        <v>52</v>
      </c>
      <c r="E32" s="16">
        <v>33</v>
      </c>
      <c r="F32" s="16">
        <v>40</v>
      </c>
      <c r="G32" s="168">
        <v>60</v>
      </c>
    </row>
    <row r="33" spans="1:8" ht="21.95" customHeight="1">
      <c r="A33" s="167" t="s">
        <v>64</v>
      </c>
      <c r="C33" s="165">
        <v>19</v>
      </c>
      <c r="D33" s="16">
        <v>25</v>
      </c>
      <c r="E33" s="16">
        <v>7</v>
      </c>
      <c r="F33" s="16">
        <v>13</v>
      </c>
      <c r="G33" s="168">
        <v>26</v>
      </c>
    </row>
    <row r="34" spans="1:8" ht="21.95" customHeight="1">
      <c r="A34" s="167" t="s">
        <v>63</v>
      </c>
      <c r="C34" s="165">
        <v>877</v>
      </c>
      <c r="D34" s="16">
        <v>1039</v>
      </c>
      <c r="E34" s="16">
        <v>628</v>
      </c>
      <c r="F34" s="16">
        <v>806</v>
      </c>
      <c r="G34" s="168">
        <v>527</v>
      </c>
    </row>
    <row r="35" spans="1:8" ht="21.95" customHeight="1">
      <c r="A35" s="167" t="s">
        <v>39</v>
      </c>
      <c r="C35" s="165">
        <v>208</v>
      </c>
      <c r="D35" s="16">
        <v>317</v>
      </c>
      <c r="E35" s="16">
        <v>233</v>
      </c>
      <c r="F35" s="16">
        <v>345</v>
      </c>
      <c r="G35" s="168">
        <v>688</v>
      </c>
    </row>
    <row r="36" spans="1:8" ht="21.95" customHeight="1">
      <c r="A36" s="167" t="s">
        <v>54</v>
      </c>
      <c r="C36" s="165">
        <v>693</v>
      </c>
      <c r="D36" s="16">
        <v>830</v>
      </c>
      <c r="E36" s="16">
        <v>706</v>
      </c>
      <c r="F36" s="16">
        <v>1015</v>
      </c>
      <c r="G36" s="168">
        <v>960</v>
      </c>
    </row>
    <row r="37" spans="1:8" ht="21.95" customHeight="1">
      <c r="A37" s="167" t="s">
        <v>62</v>
      </c>
      <c r="C37" s="165">
        <v>94</v>
      </c>
      <c r="D37" s="16">
        <v>48</v>
      </c>
      <c r="E37" s="16">
        <v>68</v>
      </c>
      <c r="F37" s="16">
        <v>30</v>
      </c>
      <c r="G37" s="168">
        <v>30</v>
      </c>
      <c r="H37" s="150"/>
    </row>
    <row r="38" spans="1:8" ht="21.95" customHeight="1">
      <c r="A38" s="169" t="s">
        <v>61</v>
      </c>
      <c r="B38" s="170"/>
      <c r="C38" s="171">
        <v>1994</v>
      </c>
      <c r="D38" s="170">
        <f>1980+25</f>
        <v>2005</v>
      </c>
      <c r="E38" s="170">
        <v>1842</v>
      </c>
      <c r="F38" s="170">
        <v>1760</v>
      </c>
      <c r="G38" s="172">
        <v>1599</v>
      </c>
    </row>
    <row r="39" spans="1:8" ht="17.100000000000001" customHeight="1">
      <c r="A39" s="15" t="s">
        <v>84</v>
      </c>
      <c r="G39" s="173"/>
    </row>
    <row r="40" spans="1:8" ht="12.75" customHeight="1">
      <c r="A40" s="32" t="s">
        <v>83</v>
      </c>
      <c r="B40" s="32"/>
      <c r="C40" s="17"/>
      <c r="D40" s="17"/>
      <c r="E40" s="17"/>
      <c r="F40" s="17"/>
      <c r="G40" s="173"/>
    </row>
    <row r="41" spans="1:8">
      <c r="A41" s="32" t="s">
        <v>119</v>
      </c>
      <c r="B41" s="32"/>
      <c r="C41" s="32"/>
      <c r="D41" s="32"/>
      <c r="E41" s="32"/>
      <c r="F41" s="32"/>
      <c r="G41" s="173"/>
    </row>
    <row r="42" spans="1:8">
      <c r="A42" s="25"/>
      <c r="B42" s="25"/>
      <c r="C42" s="25"/>
      <c r="D42" s="25"/>
      <c r="E42" s="25"/>
      <c r="F42" s="25"/>
      <c r="G42" s="173"/>
    </row>
    <row r="43" spans="1:8">
      <c r="A43" s="146">
        <v>340</v>
      </c>
      <c r="B43" s="146"/>
      <c r="C43" s="146"/>
      <c r="D43" s="146"/>
      <c r="E43" s="146"/>
      <c r="F43" s="146"/>
      <c r="G43" s="146"/>
    </row>
    <row r="44" spans="1:8" ht="9" customHeight="1"/>
    <row r="45" spans="1:8" ht="13.5">
      <c r="A45" s="174" t="s">
        <v>28</v>
      </c>
      <c r="B45" s="174"/>
      <c r="C45" s="174"/>
      <c r="D45" s="174"/>
      <c r="E45" s="174"/>
      <c r="F45" s="174"/>
      <c r="G45" s="174"/>
    </row>
    <row r="46" spans="1:8" ht="11.25" customHeight="1">
      <c r="A46" s="150"/>
      <c r="B46" s="150"/>
      <c r="C46" s="150"/>
      <c r="G46" s="173"/>
    </row>
    <row r="47" spans="1:8" ht="15.75">
      <c r="A47" s="145" t="s">
        <v>112</v>
      </c>
      <c r="B47" s="145"/>
      <c r="C47" s="145"/>
      <c r="D47" s="145"/>
      <c r="E47" s="145"/>
      <c r="F47" s="145"/>
      <c r="G47" s="145"/>
    </row>
    <row r="48" spans="1:8" ht="15.75">
      <c r="A48" s="145" t="s">
        <v>113</v>
      </c>
      <c r="B48" s="145"/>
      <c r="C48" s="145"/>
      <c r="D48" s="145"/>
      <c r="E48" s="145"/>
      <c r="F48" s="145"/>
      <c r="G48" s="145"/>
    </row>
    <row r="49" spans="1:7" ht="22.5" customHeight="1">
      <c r="A49" s="150"/>
      <c r="B49" s="150"/>
      <c r="C49" s="150"/>
      <c r="G49" s="173"/>
    </row>
    <row r="50" spans="1:7">
      <c r="A50" s="151" t="s">
        <v>82</v>
      </c>
      <c r="B50" s="151"/>
      <c r="C50" s="152" t="s">
        <v>81</v>
      </c>
      <c r="D50" s="152" t="s">
        <v>80</v>
      </c>
      <c r="E50" s="153">
        <v>2017</v>
      </c>
      <c r="F50" s="154">
        <v>2018</v>
      </c>
      <c r="G50" s="175">
        <v>2019</v>
      </c>
    </row>
    <row r="51" spans="1:7">
      <c r="A51" s="151"/>
      <c r="B51" s="151"/>
      <c r="C51" s="156"/>
      <c r="D51" s="156"/>
      <c r="E51" s="157"/>
      <c r="F51" s="158"/>
      <c r="G51" s="176"/>
    </row>
    <row r="52" spans="1:7">
      <c r="A52" s="151"/>
      <c r="B52" s="151"/>
      <c r="C52" s="160"/>
      <c r="D52" s="160"/>
      <c r="E52" s="157"/>
      <c r="F52" s="158"/>
      <c r="G52" s="177"/>
    </row>
    <row r="53" spans="1:7">
      <c r="A53" s="162"/>
      <c r="B53" s="162"/>
      <c r="C53" s="150"/>
      <c r="D53" s="150"/>
      <c r="E53" s="150"/>
      <c r="F53" s="150"/>
      <c r="G53" s="178"/>
    </row>
    <row r="54" spans="1:7">
      <c r="A54" s="2" t="s">
        <v>79</v>
      </c>
      <c r="B54" s="150"/>
      <c r="C54" s="179">
        <f>SUM(C56:C80)</f>
        <v>4745</v>
      </c>
      <c r="D54" s="179">
        <f>SUM(D56:D80)</f>
        <v>5526</v>
      </c>
      <c r="E54" s="179">
        <f>SUM(E56:E80)</f>
        <v>6369</v>
      </c>
      <c r="F54" s="179">
        <f>SUM(F56:F80)</f>
        <v>6382</v>
      </c>
      <c r="G54" s="180">
        <f>SUM(G56:G80)</f>
        <v>6822</v>
      </c>
    </row>
    <row r="55" spans="1:7">
      <c r="A55" s="2"/>
      <c r="B55" s="150"/>
      <c r="C55" s="181"/>
      <c r="D55" s="182"/>
      <c r="E55" s="182"/>
      <c r="F55" s="182"/>
      <c r="G55" s="166"/>
    </row>
    <row r="56" spans="1:7" ht="21.95" customHeight="1">
      <c r="A56" s="167" t="s">
        <v>42</v>
      </c>
      <c r="C56" s="181">
        <v>160</v>
      </c>
      <c r="D56" s="182">
        <v>127</v>
      </c>
      <c r="E56" s="182">
        <v>134</v>
      </c>
      <c r="F56" s="182">
        <v>121</v>
      </c>
      <c r="G56" s="168">
        <v>113</v>
      </c>
    </row>
    <row r="57" spans="1:7" ht="21.95" customHeight="1">
      <c r="A57" s="167" t="s">
        <v>78</v>
      </c>
      <c r="C57" s="181">
        <v>283</v>
      </c>
      <c r="D57" s="182">
        <v>203</v>
      </c>
      <c r="E57" s="182">
        <v>184</v>
      </c>
      <c r="F57" s="182">
        <v>133</v>
      </c>
      <c r="G57" s="168">
        <v>173</v>
      </c>
    </row>
    <row r="58" spans="1:7" ht="21.95" customHeight="1">
      <c r="A58" s="167" t="s">
        <v>77</v>
      </c>
      <c r="C58" s="181">
        <v>1</v>
      </c>
      <c r="D58" s="182">
        <v>0</v>
      </c>
      <c r="E58" s="182">
        <v>0</v>
      </c>
      <c r="F58" s="182">
        <v>2</v>
      </c>
      <c r="G58" s="168">
        <v>4</v>
      </c>
    </row>
    <row r="59" spans="1:7" ht="21.95" customHeight="1">
      <c r="A59" s="167" t="s">
        <v>87</v>
      </c>
      <c r="C59" s="181">
        <v>89</v>
      </c>
      <c r="D59" s="182">
        <v>59</v>
      </c>
      <c r="E59" s="182">
        <v>35</v>
      </c>
      <c r="F59" s="182">
        <v>24</v>
      </c>
      <c r="G59" s="168">
        <v>35</v>
      </c>
    </row>
    <row r="60" spans="1:7" ht="21.95" customHeight="1">
      <c r="A60" s="167" t="s">
        <v>76</v>
      </c>
      <c r="C60" s="181">
        <v>0</v>
      </c>
      <c r="D60" s="182">
        <v>2</v>
      </c>
      <c r="E60" s="182">
        <v>0</v>
      </c>
      <c r="F60" s="182">
        <v>3</v>
      </c>
      <c r="G60" s="168">
        <v>0</v>
      </c>
    </row>
    <row r="61" spans="1:7" ht="21.95" customHeight="1">
      <c r="A61" s="167" t="s">
        <v>86</v>
      </c>
      <c r="C61" s="181">
        <v>125</v>
      </c>
      <c r="D61" s="182">
        <v>84</v>
      </c>
      <c r="E61" s="182">
        <v>46</v>
      </c>
      <c r="F61" s="182">
        <v>36</v>
      </c>
      <c r="G61" s="168">
        <v>62</v>
      </c>
    </row>
    <row r="62" spans="1:7" ht="21.95" customHeight="1">
      <c r="A62" s="167" t="s">
        <v>75</v>
      </c>
      <c r="C62" s="181">
        <v>109</v>
      </c>
      <c r="D62" s="182">
        <v>106</v>
      </c>
      <c r="E62" s="182">
        <v>78</v>
      </c>
      <c r="F62" s="182">
        <v>99</v>
      </c>
      <c r="G62" s="168">
        <v>136</v>
      </c>
    </row>
    <row r="63" spans="1:7" ht="21.95" customHeight="1">
      <c r="A63" s="167" t="s">
        <v>74</v>
      </c>
      <c r="C63" s="181">
        <v>60</v>
      </c>
      <c r="D63" s="182">
        <v>43</v>
      </c>
      <c r="E63" s="182">
        <v>53</v>
      </c>
      <c r="F63" s="182">
        <v>42</v>
      </c>
      <c r="G63" s="168">
        <v>73</v>
      </c>
    </row>
    <row r="64" spans="1:7" ht="21.95" customHeight="1">
      <c r="A64" s="167" t="s">
        <v>85</v>
      </c>
      <c r="C64" s="181">
        <v>79</v>
      </c>
      <c r="D64" s="182">
        <v>55</v>
      </c>
      <c r="E64" s="182">
        <v>67</v>
      </c>
      <c r="F64" s="182">
        <v>77</v>
      </c>
      <c r="G64" s="168">
        <v>195</v>
      </c>
    </row>
    <row r="65" spans="1:7" ht="21.95" customHeight="1">
      <c r="A65" s="167" t="s">
        <v>73</v>
      </c>
      <c r="C65" s="181">
        <v>133</v>
      </c>
      <c r="D65" s="182">
        <v>79</v>
      </c>
      <c r="E65" s="182">
        <v>62</v>
      </c>
      <c r="F65" s="182">
        <v>81</v>
      </c>
      <c r="G65" s="168">
        <v>121</v>
      </c>
    </row>
    <row r="66" spans="1:7" ht="21.95" customHeight="1">
      <c r="A66" s="167" t="s">
        <v>72</v>
      </c>
      <c r="C66" s="181">
        <v>6</v>
      </c>
      <c r="D66" s="182">
        <v>9</v>
      </c>
      <c r="E66" s="182">
        <v>10</v>
      </c>
      <c r="F66" s="182">
        <v>10</v>
      </c>
      <c r="G66" s="168">
        <v>24</v>
      </c>
    </row>
    <row r="67" spans="1:7" ht="21.95" customHeight="1">
      <c r="A67" s="167" t="s">
        <v>71</v>
      </c>
      <c r="C67" s="181">
        <v>160</v>
      </c>
      <c r="D67" s="182">
        <v>174</v>
      </c>
      <c r="E67" s="182">
        <v>143</v>
      </c>
      <c r="F67" s="182">
        <v>146</v>
      </c>
      <c r="G67" s="168">
        <v>173</v>
      </c>
    </row>
    <row r="68" spans="1:7" ht="21.95" customHeight="1">
      <c r="A68" s="167" t="s">
        <v>70</v>
      </c>
      <c r="C68" s="181">
        <v>0</v>
      </c>
      <c r="D68" s="182">
        <v>2</v>
      </c>
      <c r="E68" s="182">
        <v>0</v>
      </c>
      <c r="F68" s="182">
        <v>0</v>
      </c>
      <c r="G68" s="168">
        <v>0</v>
      </c>
    </row>
    <row r="69" spans="1:7" ht="21.95" customHeight="1">
      <c r="A69" s="167" t="s">
        <v>69</v>
      </c>
      <c r="C69" s="181">
        <v>26</v>
      </c>
      <c r="D69" s="182">
        <v>23</v>
      </c>
      <c r="E69" s="182">
        <v>28</v>
      </c>
      <c r="F69" s="182">
        <v>36</v>
      </c>
      <c r="G69" s="168">
        <v>24</v>
      </c>
    </row>
    <row r="70" spans="1:7" ht="21.95" customHeight="1">
      <c r="A70" s="167" t="s">
        <v>68</v>
      </c>
      <c r="C70" s="181">
        <v>169</v>
      </c>
      <c r="D70" s="182">
        <v>117</v>
      </c>
      <c r="E70" s="182">
        <v>91</v>
      </c>
      <c r="F70" s="182">
        <v>62</v>
      </c>
      <c r="G70" s="168">
        <v>76</v>
      </c>
    </row>
    <row r="71" spans="1:7" ht="21.95" customHeight="1">
      <c r="A71" s="167" t="s">
        <v>67</v>
      </c>
      <c r="C71" s="181">
        <v>258</v>
      </c>
      <c r="D71" s="182">
        <v>200</v>
      </c>
      <c r="E71" s="182">
        <v>146</v>
      </c>
      <c r="F71" s="182">
        <v>165</v>
      </c>
      <c r="G71" s="168">
        <v>252</v>
      </c>
    </row>
    <row r="72" spans="1:7" ht="21.95" customHeight="1">
      <c r="A72" s="167" t="s">
        <v>66</v>
      </c>
      <c r="C72" s="181">
        <v>2</v>
      </c>
      <c r="D72" s="182">
        <v>2</v>
      </c>
      <c r="E72" s="182">
        <v>2</v>
      </c>
      <c r="F72" s="182">
        <v>1</v>
      </c>
      <c r="G72" s="168">
        <v>10</v>
      </c>
    </row>
    <row r="73" spans="1:7" ht="21.95" customHeight="1">
      <c r="A73" s="167" t="s">
        <v>65</v>
      </c>
      <c r="C73" s="181">
        <v>348</v>
      </c>
      <c r="D73" s="182">
        <v>295</v>
      </c>
      <c r="E73" s="182">
        <v>248</v>
      </c>
      <c r="F73" s="182">
        <v>154</v>
      </c>
      <c r="G73" s="168">
        <v>95</v>
      </c>
    </row>
    <row r="74" spans="1:7" ht="21.95" customHeight="1">
      <c r="A74" s="167" t="s">
        <v>53</v>
      </c>
      <c r="C74" s="181">
        <v>21</v>
      </c>
      <c r="D74" s="182">
        <v>21</v>
      </c>
      <c r="E74" s="182">
        <v>30</v>
      </c>
      <c r="F74" s="182">
        <v>24</v>
      </c>
      <c r="G74" s="168">
        <v>24</v>
      </c>
    </row>
    <row r="75" spans="1:7" ht="21.95" customHeight="1">
      <c r="A75" s="167" t="s">
        <v>64</v>
      </c>
      <c r="C75" s="181">
        <v>19</v>
      </c>
      <c r="D75" s="182">
        <v>12</v>
      </c>
      <c r="E75" s="182">
        <v>12</v>
      </c>
      <c r="F75" s="182">
        <v>4</v>
      </c>
      <c r="G75" s="168">
        <v>14</v>
      </c>
    </row>
    <row r="76" spans="1:7" ht="21.95" customHeight="1">
      <c r="A76" s="167" t="s">
        <v>63</v>
      </c>
      <c r="C76" s="181">
        <v>478</v>
      </c>
      <c r="D76" s="182">
        <v>488</v>
      </c>
      <c r="E76" s="182">
        <v>456</v>
      </c>
      <c r="F76" s="182">
        <v>751</v>
      </c>
      <c r="G76" s="168">
        <v>418</v>
      </c>
    </row>
    <row r="77" spans="1:7" ht="21.95" customHeight="1">
      <c r="A77" s="167" t="s">
        <v>39</v>
      </c>
      <c r="C77" s="181">
        <v>120</v>
      </c>
      <c r="D77" s="182">
        <v>148</v>
      </c>
      <c r="E77" s="182">
        <v>229</v>
      </c>
      <c r="F77" s="182">
        <v>226</v>
      </c>
      <c r="G77" s="168">
        <v>355</v>
      </c>
    </row>
    <row r="78" spans="1:7" ht="21.95" customHeight="1">
      <c r="A78" s="167" t="s">
        <v>54</v>
      </c>
      <c r="C78" s="181">
        <v>462</v>
      </c>
      <c r="D78" s="182">
        <v>1107</v>
      </c>
      <c r="E78" s="182">
        <v>1440</v>
      </c>
      <c r="F78" s="182">
        <v>1360</v>
      </c>
      <c r="G78" s="168">
        <v>1401</v>
      </c>
    </row>
    <row r="79" spans="1:7" ht="21.95" customHeight="1">
      <c r="A79" s="167" t="s">
        <v>62</v>
      </c>
      <c r="C79" s="181">
        <v>12</v>
      </c>
      <c r="D79" s="182">
        <v>375</v>
      </c>
      <c r="E79" s="182">
        <v>682</v>
      </c>
      <c r="F79" s="182">
        <v>160</v>
      </c>
      <c r="G79" s="168">
        <v>255</v>
      </c>
    </row>
    <row r="80" spans="1:7" ht="21.95" customHeight="1">
      <c r="A80" s="169" t="s">
        <v>61</v>
      </c>
      <c r="B80" s="170"/>
      <c r="C80" s="183">
        <f>1587+34+4</f>
        <v>1625</v>
      </c>
      <c r="D80" s="184">
        <f>1756+31+8</f>
        <v>1795</v>
      </c>
      <c r="E80" s="184">
        <v>2193</v>
      </c>
      <c r="F80" s="184">
        <v>2665</v>
      </c>
      <c r="G80" s="172">
        <v>2789</v>
      </c>
    </row>
    <row r="81" spans="1:6">
      <c r="A81" s="32" t="s">
        <v>119</v>
      </c>
      <c r="B81" s="32"/>
      <c r="C81" s="32"/>
      <c r="D81" s="32"/>
      <c r="E81" s="32"/>
      <c r="F81" s="32"/>
    </row>
  </sheetData>
  <mergeCells count="23">
    <mergeCell ref="A6:G6"/>
    <mergeCell ref="A8:B10"/>
    <mergeCell ref="C8:C10"/>
    <mergeCell ref="D8:D10"/>
    <mergeCell ref="E8:E10"/>
    <mergeCell ref="F8:F10"/>
    <mergeCell ref="G8:G10"/>
    <mergeCell ref="A81:F81"/>
    <mergeCell ref="A1:G1"/>
    <mergeCell ref="A3:G3"/>
    <mergeCell ref="G50:G52"/>
    <mergeCell ref="A40:B40"/>
    <mergeCell ref="A41:F41"/>
    <mergeCell ref="A47:G47"/>
    <mergeCell ref="A48:G48"/>
    <mergeCell ref="A45:G45"/>
    <mergeCell ref="A43:G43"/>
    <mergeCell ref="A50:B52"/>
    <mergeCell ref="C50:C52"/>
    <mergeCell ref="D50:D52"/>
    <mergeCell ref="E50:E52"/>
    <mergeCell ref="F50:F52"/>
    <mergeCell ref="A5:G5"/>
  </mergeCells>
  <printOptions horizontalCentered="1"/>
  <pageMargins left="0.6" right="0.6" top="0.5" bottom="0.5" header="0" footer="0"/>
  <pageSetup paperSize="9" scale="90" fitToHeight="2" orientation="portrait" r:id="rId1"/>
  <headerFooter alignWithMargins="0"/>
  <rowBreaks count="1" manualBreakCount="1">
    <brk id="4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showGridLines="0" view="pageBreakPreview" zoomScale="93" zoomScaleSheetLayoutView="93" workbookViewId="0">
      <selection activeCell="A4" sqref="A4:D5"/>
    </sheetView>
  </sheetViews>
  <sheetFormatPr defaultRowHeight="12.75"/>
  <cols>
    <col min="1" max="1" width="16.77734375" style="186" customWidth="1"/>
    <col min="2" max="2" width="10.21875" style="186" customWidth="1"/>
    <col min="3" max="3" width="12.88671875" style="186" customWidth="1"/>
    <col min="4" max="4" width="13.88671875" style="186" customWidth="1"/>
    <col min="5" max="16384" width="8.88671875" style="186"/>
  </cols>
  <sheetData>
    <row r="1" spans="1:4">
      <c r="A1" s="185">
        <v>341</v>
      </c>
      <c r="B1" s="185"/>
      <c r="C1" s="185"/>
      <c r="D1" s="185"/>
    </row>
    <row r="2" spans="1:4" ht="13.5">
      <c r="A2" s="187" t="s">
        <v>28</v>
      </c>
      <c r="B2" s="187"/>
      <c r="C2" s="187"/>
      <c r="D2" s="187"/>
    </row>
    <row r="3" spans="1:4">
      <c r="A3" s="188"/>
      <c r="B3" s="188"/>
      <c r="C3" s="188"/>
      <c r="D3" s="188"/>
    </row>
    <row r="4" spans="1:4" ht="15.75">
      <c r="A4" s="33" t="s">
        <v>60</v>
      </c>
      <c r="B4" s="33"/>
      <c r="C4" s="33"/>
      <c r="D4" s="33"/>
    </row>
    <row r="5" spans="1:4" ht="15.75">
      <c r="A5" s="33" t="s">
        <v>59</v>
      </c>
      <c r="B5" s="33"/>
      <c r="C5" s="33"/>
      <c r="D5" s="33"/>
    </row>
    <row r="6" spans="1:4">
      <c r="A6" s="189"/>
      <c r="B6" s="189"/>
      <c r="C6" s="189"/>
      <c r="D6" s="189"/>
    </row>
    <row r="7" spans="1:4" ht="4.5" customHeight="1">
      <c r="A7" s="190"/>
      <c r="B7" s="190"/>
      <c r="C7" s="190"/>
      <c r="D7" s="190"/>
    </row>
    <row r="8" spans="1:4" ht="57" customHeight="1">
      <c r="A8" s="191" t="s">
        <v>15</v>
      </c>
      <c r="B8" s="191" t="s">
        <v>42</v>
      </c>
      <c r="C8" s="192" t="s">
        <v>58</v>
      </c>
      <c r="D8" s="193" t="s">
        <v>57</v>
      </c>
    </row>
    <row r="9" spans="1:4" ht="46.5" customHeight="1">
      <c r="A9" s="194">
        <v>2018</v>
      </c>
      <c r="B9" s="194"/>
      <c r="C9" s="194"/>
      <c r="D9" s="194"/>
    </row>
    <row r="10" spans="1:4">
      <c r="A10" s="195" t="s">
        <v>11</v>
      </c>
      <c r="B10" s="196">
        <f>B11+B12+B22+B26+B30+B36</f>
        <v>1309</v>
      </c>
      <c r="C10" s="196">
        <f>C11+C12+C22+C26+C30+C36</f>
        <v>1589</v>
      </c>
      <c r="D10" s="196">
        <f>D11+D12+D22+D26+D30+D36</f>
        <v>3164</v>
      </c>
    </row>
    <row r="11" spans="1:4">
      <c r="A11" s="197" t="s">
        <v>17</v>
      </c>
      <c r="B11" s="196">
        <v>424</v>
      </c>
      <c r="C11" s="196">
        <v>427</v>
      </c>
      <c r="D11" s="196">
        <v>1892</v>
      </c>
    </row>
    <row r="12" spans="1:4">
      <c r="A12" s="197" t="s">
        <v>24</v>
      </c>
      <c r="B12" s="196">
        <v>217</v>
      </c>
      <c r="C12" s="196">
        <v>424</v>
      </c>
      <c r="D12" s="196">
        <v>417</v>
      </c>
    </row>
    <row r="13" spans="1:4">
      <c r="A13" s="198" t="s">
        <v>1</v>
      </c>
      <c r="B13" s="199">
        <v>48</v>
      </c>
      <c r="C13" s="199">
        <v>80</v>
      </c>
      <c r="D13" s="199">
        <v>113</v>
      </c>
    </row>
    <row r="14" spans="1:4">
      <c r="A14" s="198" t="s">
        <v>18</v>
      </c>
      <c r="B14" s="199">
        <v>15</v>
      </c>
      <c r="C14" s="199">
        <v>39</v>
      </c>
      <c r="D14" s="199">
        <v>32</v>
      </c>
    </row>
    <row r="15" spans="1:4">
      <c r="A15" s="198" t="s">
        <v>19</v>
      </c>
      <c r="B15" s="199">
        <v>10</v>
      </c>
      <c r="C15" s="199">
        <v>1</v>
      </c>
      <c r="D15" s="200">
        <v>19</v>
      </c>
    </row>
    <row r="16" spans="1:4">
      <c r="A16" s="198" t="s">
        <v>20</v>
      </c>
      <c r="B16" s="199">
        <v>11</v>
      </c>
      <c r="C16" s="199">
        <v>16</v>
      </c>
      <c r="D16" s="199">
        <v>21</v>
      </c>
    </row>
    <row r="17" spans="1:4">
      <c r="A17" s="198" t="s">
        <v>0</v>
      </c>
      <c r="B17" s="199">
        <v>27</v>
      </c>
      <c r="C17" s="199">
        <v>33</v>
      </c>
      <c r="D17" s="199">
        <v>32</v>
      </c>
    </row>
    <row r="18" spans="1:4">
      <c r="A18" s="198" t="s">
        <v>35</v>
      </c>
      <c r="B18" s="199">
        <v>15</v>
      </c>
      <c r="C18" s="199">
        <v>22</v>
      </c>
      <c r="D18" s="199">
        <v>14</v>
      </c>
    </row>
    <row r="19" spans="1:4">
      <c r="A19" s="198" t="s">
        <v>2</v>
      </c>
      <c r="B19" s="199">
        <v>17</v>
      </c>
      <c r="C19" s="199">
        <v>73</v>
      </c>
      <c r="D19" s="200">
        <v>48</v>
      </c>
    </row>
    <row r="20" spans="1:4">
      <c r="A20" s="198" t="s">
        <v>3</v>
      </c>
      <c r="B20" s="199">
        <v>41</v>
      </c>
      <c r="C20" s="199">
        <v>85</v>
      </c>
      <c r="D20" s="199">
        <v>77</v>
      </c>
    </row>
    <row r="21" spans="1:4">
      <c r="A21" s="198" t="s">
        <v>21</v>
      </c>
      <c r="B21" s="199">
        <v>33</v>
      </c>
      <c r="C21" s="199">
        <v>75</v>
      </c>
      <c r="D21" s="199">
        <v>61</v>
      </c>
    </row>
    <row r="22" spans="1:4">
      <c r="A22" s="197" t="s">
        <v>31</v>
      </c>
      <c r="B22" s="201">
        <v>53</v>
      </c>
      <c r="C22" s="201">
        <v>80</v>
      </c>
      <c r="D22" s="201">
        <v>80</v>
      </c>
    </row>
    <row r="23" spans="1:4">
      <c r="A23" s="198" t="s">
        <v>4</v>
      </c>
      <c r="B23" s="199">
        <v>22</v>
      </c>
      <c r="C23" s="199">
        <v>44</v>
      </c>
      <c r="D23" s="199">
        <v>46</v>
      </c>
    </row>
    <row r="24" spans="1:4">
      <c r="A24" s="198" t="s">
        <v>22</v>
      </c>
      <c r="B24" s="199">
        <v>18</v>
      </c>
      <c r="C24" s="199">
        <v>24</v>
      </c>
      <c r="D24" s="200">
        <v>23</v>
      </c>
    </row>
    <row r="25" spans="1:4">
      <c r="A25" s="198" t="s">
        <v>27</v>
      </c>
      <c r="B25" s="199">
        <v>13</v>
      </c>
      <c r="C25" s="199">
        <v>12</v>
      </c>
      <c r="D25" s="200">
        <v>11</v>
      </c>
    </row>
    <row r="26" spans="1:4">
      <c r="A26" s="197" t="s">
        <v>23</v>
      </c>
      <c r="B26" s="196">
        <v>193</v>
      </c>
      <c r="C26" s="196">
        <v>251</v>
      </c>
      <c r="D26" s="196">
        <v>331</v>
      </c>
    </row>
    <row r="27" spans="1:4">
      <c r="A27" s="198" t="s">
        <v>6</v>
      </c>
      <c r="B27" s="199">
        <v>64</v>
      </c>
      <c r="C27" s="199">
        <v>98</v>
      </c>
      <c r="D27" s="199">
        <v>79</v>
      </c>
    </row>
    <row r="28" spans="1:4">
      <c r="A28" s="198" t="s">
        <v>7</v>
      </c>
      <c r="B28" s="199">
        <v>59</v>
      </c>
      <c r="C28" s="199">
        <v>78</v>
      </c>
      <c r="D28" s="199">
        <v>116</v>
      </c>
    </row>
    <row r="29" spans="1:4">
      <c r="A29" s="198" t="s">
        <v>5</v>
      </c>
      <c r="B29" s="199">
        <v>70</v>
      </c>
      <c r="C29" s="199">
        <v>75</v>
      </c>
      <c r="D29" s="199">
        <v>136</v>
      </c>
    </row>
    <row r="30" spans="1:4">
      <c r="A30" s="197" t="s">
        <v>32</v>
      </c>
      <c r="B30" s="196">
        <v>301</v>
      </c>
      <c r="C30" s="196">
        <v>274</v>
      </c>
      <c r="D30" s="196">
        <v>298</v>
      </c>
    </row>
    <row r="31" spans="1:4">
      <c r="A31" s="198" t="s">
        <v>10</v>
      </c>
      <c r="B31" s="199">
        <v>88</v>
      </c>
      <c r="C31" s="199">
        <v>91</v>
      </c>
      <c r="D31" s="199">
        <v>93</v>
      </c>
    </row>
    <row r="32" spans="1:4">
      <c r="A32" s="198" t="s">
        <v>30</v>
      </c>
      <c r="B32" s="199">
        <v>62</v>
      </c>
      <c r="C32" s="199">
        <v>57</v>
      </c>
      <c r="D32" s="199">
        <v>68</v>
      </c>
    </row>
    <row r="33" spans="1:4">
      <c r="A33" s="198" t="s">
        <v>29</v>
      </c>
      <c r="B33" s="199">
        <v>72</v>
      </c>
      <c r="C33" s="199">
        <v>51</v>
      </c>
      <c r="D33" s="199">
        <v>60</v>
      </c>
    </row>
    <row r="34" spans="1:4">
      <c r="A34" s="198" t="s">
        <v>9</v>
      </c>
      <c r="B34" s="199">
        <v>34</v>
      </c>
      <c r="C34" s="199">
        <v>37</v>
      </c>
      <c r="D34" s="199">
        <v>39</v>
      </c>
    </row>
    <row r="35" spans="1:4">
      <c r="A35" s="202" t="s">
        <v>26</v>
      </c>
      <c r="B35" s="203">
        <v>45</v>
      </c>
      <c r="C35" s="203">
        <v>38</v>
      </c>
      <c r="D35" s="203">
        <v>38</v>
      </c>
    </row>
    <row r="36" spans="1:4">
      <c r="A36" s="195" t="s">
        <v>56</v>
      </c>
      <c r="B36" s="204">
        <v>121</v>
      </c>
      <c r="C36" s="204">
        <v>133</v>
      </c>
      <c r="D36" s="204">
        <v>146</v>
      </c>
    </row>
    <row r="37" spans="1:4">
      <c r="A37" s="198" t="s">
        <v>34</v>
      </c>
      <c r="B37" s="199">
        <v>42</v>
      </c>
      <c r="C37" s="199">
        <v>64</v>
      </c>
      <c r="D37" s="200">
        <v>75</v>
      </c>
    </row>
    <row r="38" spans="1:4">
      <c r="A38" s="198" t="s">
        <v>8</v>
      </c>
      <c r="B38" s="199">
        <v>45</v>
      </c>
      <c r="C38" s="199">
        <v>38</v>
      </c>
      <c r="D38" s="199">
        <v>44</v>
      </c>
    </row>
    <row r="39" spans="1:4">
      <c r="A39" s="205" t="s">
        <v>12</v>
      </c>
      <c r="B39" s="206">
        <v>34</v>
      </c>
      <c r="C39" s="206">
        <v>31</v>
      </c>
      <c r="D39" s="206">
        <v>27</v>
      </c>
    </row>
    <row r="40" spans="1:4">
      <c r="C40" s="207"/>
      <c r="D40" s="18" t="s">
        <v>33</v>
      </c>
    </row>
  </sheetData>
  <mergeCells count="5">
    <mergeCell ref="A1:D1"/>
    <mergeCell ref="A2:D2"/>
    <mergeCell ref="A4:D4"/>
    <mergeCell ref="A5:D5"/>
    <mergeCell ref="A9:D9"/>
  </mergeCells>
  <printOptions horizontalCentered="1"/>
  <pageMargins left="0.6" right="0.6" top="0.5" bottom="0.5" header="0" footer="0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view="pageBreakPreview" topLeftCell="A19" zoomScale="95" zoomScaleSheetLayoutView="95" workbookViewId="0">
      <selection sqref="A1:E1"/>
    </sheetView>
  </sheetViews>
  <sheetFormatPr defaultRowHeight="12.75"/>
  <cols>
    <col min="1" max="1" width="17.33203125" style="209" customWidth="1"/>
    <col min="2" max="2" width="8.6640625" style="209" customWidth="1"/>
    <col min="3" max="3" width="9.44140625" style="209" customWidth="1"/>
    <col min="4" max="4" width="8.6640625" style="209" customWidth="1"/>
    <col min="5" max="5" width="10.21875" style="209" customWidth="1"/>
    <col min="6" max="16384" width="8.88671875" style="209"/>
  </cols>
  <sheetData>
    <row r="1" spans="1:5">
      <c r="A1" s="208">
        <v>342</v>
      </c>
      <c r="B1" s="208"/>
      <c r="C1" s="208"/>
      <c r="D1" s="208"/>
      <c r="E1" s="208"/>
    </row>
    <row r="2" spans="1:5" ht="24" customHeight="1">
      <c r="A2" s="210" t="s">
        <v>28</v>
      </c>
      <c r="B2" s="210"/>
      <c r="C2" s="210"/>
      <c r="D2" s="210"/>
      <c r="E2" s="210"/>
    </row>
    <row r="3" spans="1:5" ht="15.75">
      <c r="A3" s="231" t="s">
        <v>46</v>
      </c>
      <c r="B3" s="231"/>
      <c r="C3" s="231"/>
      <c r="D3" s="231"/>
      <c r="E3" s="231"/>
    </row>
    <row r="4" spans="1:5" ht="15.75">
      <c r="A4" s="34" t="s">
        <v>37</v>
      </c>
      <c r="B4" s="34"/>
      <c r="C4" s="34"/>
      <c r="D4" s="34"/>
      <c r="E4" s="34"/>
    </row>
    <row r="5" spans="1:5" ht="23.25" customHeight="1">
      <c r="A5" s="211"/>
      <c r="B5" s="211"/>
      <c r="C5" s="211"/>
      <c r="D5" s="211"/>
      <c r="E5" s="211"/>
    </row>
    <row r="6" spans="1:5" ht="29.25" customHeight="1">
      <c r="A6" s="212" t="s">
        <v>15</v>
      </c>
      <c r="B6" s="213" t="s">
        <v>47</v>
      </c>
      <c r="C6" s="213" t="s">
        <v>48</v>
      </c>
      <c r="D6" s="214" t="s">
        <v>49</v>
      </c>
      <c r="E6" s="215"/>
    </row>
    <row r="7" spans="1:5" ht="38.25" customHeight="1">
      <c r="A7" s="216"/>
      <c r="B7" s="217"/>
      <c r="C7" s="217"/>
      <c r="D7" s="218" t="s">
        <v>50</v>
      </c>
      <c r="E7" s="219" t="s">
        <v>51</v>
      </c>
    </row>
    <row r="8" spans="1:5">
      <c r="A8" s="220"/>
      <c r="B8" s="220"/>
      <c r="C8" s="220"/>
      <c r="D8" s="220"/>
      <c r="E8" s="220"/>
    </row>
    <row r="9" spans="1:5">
      <c r="A9" s="221">
        <v>2018</v>
      </c>
      <c r="B9" s="221"/>
      <c r="C9" s="221"/>
      <c r="D9" s="221"/>
      <c r="E9" s="221"/>
    </row>
    <row r="10" spans="1:5" ht="30" customHeight="1">
      <c r="A10" s="222" t="s">
        <v>11</v>
      </c>
      <c r="B10" s="223">
        <f>B11+B12+B22+B26+B30+B36</f>
        <v>506</v>
      </c>
      <c r="C10" s="223">
        <f>C11+C12+C22+C26+C30+C36</f>
        <v>2956</v>
      </c>
      <c r="D10" s="223">
        <f>D11+D12+D22+D26+D30+D36</f>
        <v>598</v>
      </c>
      <c r="E10" s="223">
        <f>E11+E12+E22+E26+E30+E36</f>
        <v>4855</v>
      </c>
    </row>
    <row r="11" spans="1:5">
      <c r="A11" s="224" t="s">
        <v>17</v>
      </c>
      <c r="B11" s="223">
        <v>196</v>
      </c>
      <c r="C11" s="223">
        <v>2601</v>
      </c>
      <c r="D11" s="223">
        <v>528</v>
      </c>
      <c r="E11" s="223">
        <v>4360</v>
      </c>
    </row>
    <row r="12" spans="1:5">
      <c r="A12" s="224" t="s">
        <v>24</v>
      </c>
      <c r="B12" s="223">
        <v>82</v>
      </c>
      <c r="C12" s="223">
        <v>152</v>
      </c>
      <c r="D12" s="223">
        <v>34</v>
      </c>
      <c r="E12" s="223">
        <v>181</v>
      </c>
    </row>
    <row r="13" spans="1:5">
      <c r="A13" s="225" t="s">
        <v>1</v>
      </c>
      <c r="B13" s="226">
        <v>15</v>
      </c>
      <c r="C13" s="226">
        <v>58</v>
      </c>
      <c r="D13" s="226">
        <v>22</v>
      </c>
      <c r="E13" s="226">
        <v>93</v>
      </c>
    </row>
    <row r="14" spans="1:5">
      <c r="A14" s="225" t="s">
        <v>18</v>
      </c>
      <c r="B14" s="226">
        <v>14</v>
      </c>
      <c r="C14" s="226">
        <v>13</v>
      </c>
      <c r="D14" s="226">
        <v>1</v>
      </c>
      <c r="E14" s="226">
        <v>16</v>
      </c>
    </row>
    <row r="15" spans="1:5">
      <c r="A15" s="225" t="s">
        <v>19</v>
      </c>
      <c r="B15" s="226">
        <v>0</v>
      </c>
      <c r="C15" s="226">
        <v>2</v>
      </c>
      <c r="D15" s="226">
        <v>0</v>
      </c>
      <c r="E15" s="226">
        <v>5</v>
      </c>
    </row>
    <row r="16" spans="1:5">
      <c r="A16" s="225" t="s">
        <v>20</v>
      </c>
      <c r="B16" s="226">
        <v>1</v>
      </c>
      <c r="C16" s="226">
        <v>5</v>
      </c>
      <c r="D16" s="226">
        <v>1</v>
      </c>
      <c r="E16" s="226">
        <v>8</v>
      </c>
    </row>
    <row r="17" spans="1:5">
      <c r="A17" s="225" t="s">
        <v>0</v>
      </c>
      <c r="B17" s="226">
        <v>2</v>
      </c>
      <c r="C17" s="226">
        <v>9</v>
      </c>
      <c r="D17" s="226">
        <v>4</v>
      </c>
      <c r="E17" s="226">
        <v>22</v>
      </c>
    </row>
    <row r="18" spans="1:5">
      <c r="A18" s="225" t="s">
        <v>35</v>
      </c>
      <c r="B18" s="226">
        <v>4</v>
      </c>
      <c r="C18" s="226">
        <v>10</v>
      </c>
      <c r="D18" s="226">
        <v>0</v>
      </c>
      <c r="E18" s="226">
        <v>2</v>
      </c>
    </row>
    <row r="19" spans="1:5">
      <c r="A19" s="225" t="s">
        <v>2</v>
      </c>
      <c r="B19" s="226">
        <v>3</v>
      </c>
      <c r="C19" s="226">
        <v>10</v>
      </c>
      <c r="D19" s="227">
        <v>1</v>
      </c>
      <c r="E19" s="226">
        <v>13</v>
      </c>
    </row>
    <row r="20" spans="1:5">
      <c r="A20" s="225" t="s">
        <v>3</v>
      </c>
      <c r="B20" s="226">
        <v>31</v>
      </c>
      <c r="C20" s="226">
        <v>26</v>
      </c>
      <c r="D20" s="226">
        <v>1</v>
      </c>
      <c r="E20" s="226">
        <v>15</v>
      </c>
    </row>
    <row r="21" spans="1:5">
      <c r="A21" s="225" t="s">
        <v>21</v>
      </c>
      <c r="B21" s="226">
        <v>12</v>
      </c>
      <c r="C21" s="226">
        <v>19</v>
      </c>
      <c r="D21" s="226">
        <v>4</v>
      </c>
      <c r="E21" s="226">
        <v>7</v>
      </c>
    </row>
    <row r="22" spans="1:5">
      <c r="A22" s="224" t="s">
        <v>31</v>
      </c>
      <c r="B22" s="223">
        <v>11</v>
      </c>
      <c r="C22" s="223">
        <v>32</v>
      </c>
      <c r="D22" s="223">
        <v>1</v>
      </c>
      <c r="E22" s="223">
        <v>50</v>
      </c>
    </row>
    <row r="23" spans="1:5">
      <c r="A23" s="225" t="s">
        <v>4</v>
      </c>
      <c r="B23" s="226">
        <v>7</v>
      </c>
      <c r="C23" s="226">
        <v>24</v>
      </c>
      <c r="D23" s="226">
        <v>1</v>
      </c>
      <c r="E23" s="226">
        <v>39</v>
      </c>
    </row>
    <row r="24" spans="1:5">
      <c r="A24" s="225" t="s">
        <v>22</v>
      </c>
      <c r="B24" s="226">
        <v>3</v>
      </c>
      <c r="C24" s="226">
        <v>8</v>
      </c>
      <c r="D24" s="226">
        <v>0</v>
      </c>
      <c r="E24" s="226">
        <v>10</v>
      </c>
    </row>
    <row r="25" spans="1:5">
      <c r="A25" s="225" t="s">
        <v>27</v>
      </c>
      <c r="B25" s="226">
        <v>1</v>
      </c>
      <c r="C25" s="226">
        <v>0</v>
      </c>
      <c r="D25" s="226">
        <v>0</v>
      </c>
      <c r="E25" s="227">
        <v>1</v>
      </c>
    </row>
    <row r="26" spans="1:5">
      <c r="A26" s="224" t="s">
        <v>23</v>
      </c>
      <c r="B26" s="223">
        <v>76</v>
      </c>
      <c r="C26" s="223">
        <v>48</v>
      </c>
      <c r="D26" s="223">
        <v>17</v>
      </c>
      <c r="E26" s="223">
        <v>106</v>
      </c>
    </row>
    <row r="27" spans="1:5">
      <c r="A27" s="225" t="s">
        <v>6</v>
      </c>
      <c r="B27" s="226">
        <v>29</v>
      </c>
      <c r="C27" s="226">
        <v>17</v>
      </c>
      <c r="D27" s="226">
        <v>12</v>
      </c>
      <c r="E27" s="226">
        <v>46</v>
      </c>
    </row>
    <row r="28" spans="1:5">
      <c r="A28" s="225" t="s">
        <v>7</v>
      </c>
      <c r="B28" s="226">
        <v>40</v>
      </c>
      <c r="C28" s="226">
        <v>12</v>
      </c>
      <c r="D28" s="226">
        <v>1</v>
      </c>
      <c r="E28" s="226">
        <v>28</v>
      </c>
    </row>
    <row r="29" spans="1:5">
      <c r="A29" s="225" t="s">
        <v>5</v>
      </c>
      <c r="B29" s="226">
        <v>7</v>
      </c>
      <c r="C29" s="226">
        <v>19</v>
      </c>
      <c r="D29" s="226">
        <v>4</v>
      </c>
      <c r="E29" s="226">
        <v>32</v>
      </c>
    </row>
    <row r="30" spans="1:5">
      <c r="A30" s="224" t="s">
        <v>32</v>
      </c>
      <c r="B30" s="223">
        <v>115</v>
      </c>
      <c r="C30" s="223">
        <v>84</v>
      </c>
      <c r="D30" s="223">
        <v>12</v>
      </c>
      <c r="E30" s="223">
        <v>98</v>
      </c>
    </row>
    <row r="31" spans="1:5">
      <c r="A31" s="225" t="s">
        <v>10</v>
      </c>
      <c r="B31" s="226">
        <v>29</v>
      </c>
      <c r="C31" s="226">
        <v>42</v>
      </c>
      <c r="D31" s="226">
        <v>7</v>
      </c>
      <c r="E31" s="226">
        <v>33</v>
      </c>
    </row>
    <row r="32" spans="1:5">
      <c r="A32" s="225" t="s">
        <v>30</v>
      </c>
      <c r="B32" s="226">
        <v>9</v>
      </c>
      <c r="C32" s="226">
        <v>6</v>
      </c>
      <c r="D32" s="226">
        <v>1</v>
      </c>
      <c r="E32" s="226">
        <v>16</v>
      </c>
    </row>
    <row r="33" spans="1:5">
      <c r="A33" s="225" t="s">
        <v>29</v>
      </c>
      <c r="B33" s="226">
        <v>43</v>
      </c>
      <c r="C33" s="226">
        <v>15</v>
      </c>
      <c r="D33" s="226">
        <v>1</v>
      </c>
      <c r="E33" s="226">
        <v>9</v>
      </c>
    </row>
    <row r="34" spans="1:5">
      <c r="A34" s="225" t="s">
        <v>9</v>
      </c>
      <c r="B34" s="226">
        <v>14</v>
      </c>
      <c r="C34" s="226">
        <v>12</v>
      </c>
      <c r="D34" s="226">
        <v>2</v>
      </c>
      <c r="E34" s="226">
        <v>23</v>
      </c>
    </row>
    <row r="35" spans="1:5">
      <c r="A35" s="228" t="s">
        <v>26</v>
      </c>
      <c r="B35" s="226">
        <v>20</v>
      </c>
      <c r="C35" s="226">
        <v>9</v>
      </c>
      <c r="D35" s="226">
        <v>1</v>
      </c>
      <c r="E35" s="226">
        <v>17</v>
      </c>
    </row>
    <row r="36" spans="1:5">
      <c r="A36" s="224" t="s">
        <v>36</v>
      </c>
      <c r="B36" s="223">
        <v>26</v>
      </c>
      <c r="C36" s="223">
        <v>39</v>
      </c>
      <c r="D36" s="223">
        <v>6</v>
      </c>
      <c r="E36" s="223">
        <v>60</v>
      </c>
    </row>
    <row r="37" spans="1:5">
      <c r="A37" s="225" t="s">
        <v>34</v>
      </c>
      <c r="B37" s="226">
        <v>13</v>
      </c>
      <c r="C37" s="226">
        <v>21</v>
      </c>
      <c r="D37" s="226">
        <v>5</v>
      </c>
      <c r="E37" s="226">
        <v>28</v>
      </c>
    </row>
    <row r="38" spans="1:5">
      <c r="A38" s="225" t="s">
        <v>8</v>
      </c>
      <c r="B38" s="226">
        <v>7</v>
      </c>
      <c r="C38" s="226">
        <v>5</v>
      </c>
      <c r="D38" s="226">
        <v>1</v>
      </c>
      <c r="E38" s="226">
        <v>16</v>
      </c>
    </row>
    <row r="39" spans="1:5">
      <c r="A39" s="229" t="s">
        <v>12</v>
      </c>
      <c r="B39" s="230">
        <v>6</v>
      </c>
      <c r="C39" s="230">
        <v>13</v>
      </c>
      <c r="D39" s="230">
        <v>0</v>
      </c>
      <c r="E39" s="230">
        <v>16</v>
      </c>
    </row>
  </sheetData>
  <mergeCells count="9">
    <mergeCell ref="A9:E9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6" right="0.6" top="0.5" bottom="0.5" header="0" footer="0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view="pageBreakPreview" zoomScale="87" zoomScaleSheetLayoutView="87" workbookViewId="0">
      <selection activeCell="A4" sqref="A4:D5"/>
    </sheetView>
  </sheetViews>
  <sheetFormatPr defaultRowHeight="12.75"/>
  <cols>
    <col min="1" max="1" width="17" style="234" customWidth="1"/>
    <col min="2" max="3" width="11.44140625" style="234" customWidth="1"/>
    <col min="4" max="4" width="10.6640625" style="234" customWidth="1"/>
    <col min="5" max="16384" width="8.88671875" style="234"/>
  </cols>
  <sheetData>
    <row r="1" spans="1:4">
      <c r="A1" s="233">
        <v>343</v>
      </c>
      <c r="B1" s="233"/>
      <c r="C1" s="233"/>
      <c r="D1" s="233"/>
    </row>
    <row r="2" spans="1:4" ht="13.5">
      <c r="A2" s="235" t="s">
        <v>28</v>
      </c>
      <c r="B2" s="235"/>
      <c r="C2" s="235"/>
      <c r="D2" s="235"/>
    </row>
    <row r="3" spans="1:4" ht="13.5">
      <c r="A3" s="236"/>
      <c r="B3" s="236"/>
      <c r="C3" s="236"/>
      <c r="D3" s="236"/>
    </row>
    <row r="4" spans="1:4" ht="15.75">
      <c r="A4" s="232" t="s">
        <v>101</v>
      </c>
      <c r="B4" s="232"/>
      <c r="C4" s="232"/>
      <c r="D4" s="232"/>
    </row>
    <row r="5" spans="1:4" ht="15.75">
      <c r="A5" s="35" t="s">
        <v>37</v>
      </c>
      <c r="B5" s="35"/>
      <c r="C5" s="35"/>
      <c r="D5" s="35"/>
    </row>
    <row r="6" spans="1:4" ht="22.5" customHeight="1">
      <c r="A6" s="237"/>
      <c r="B6" s="237"/>
      <c r="C6" s="237"/>
      <c r="D6" s="237"/>
    </row>
    <row r="7" spans="1:4" ht="24.75" customHeight="1">
      <c r="A7" s="238" t="s">
        <v>15</v>
      </c>
      <c r="B7" s="239" t="s">
        <v>16</v>
      </c>
      <c r="C7" s="240" t="s">
        <v>13</v>
      </c>
      <c r="D7" s="241" t="s">
        <v>14</v>
      </c>
    </row>
    <row r="8" spans="1:4" ht="22.5" customHeight="1">
      <c r="A8" s="242"/>
      <c r="B8" s="243"/>
      <c r="C8" s="244" t="s">
        <v>25</v>
      </c>
      <c r="D8" s="245" t="s">
        <v>25</v>
      </c>
    </row>
    <row r="9" spans="1:4">
      <c r="A9" s="246"/>
      <c r="B9" s="247"/>
      <c r="C9" s="247"/>
      <c r="D9" s="248"/>
    </row>
    <row r="10" spans="1:4">
      <c r="A10" s="249">
        <v>2018</v>
      </c>
      <c r="B10" s="249"/>
      <c r="C10" s="249"/>
      <c r="D10" s="249"/>
    </row>
    <row r="11" spans="1:4" ht="37.5" customHeight="1">
      <c r="A11" s="250" t="s">
        <v>11</v>
      </c>
      <c r="B11" s="251">
        <f>B12+B13+B23+B27+B31+B37</f>
        <v>609</v>
      </c>
      <c r="C11" s="251">
        <f>C12+C13+C23+C27+C31+C37</f>
        <v>13270</v>
      </c>
      <c r="D11" s="251">
        <f>D12+D13+D23+D27+D31+D37</f>
        <v>11791</v>
      </c>
    </row>
    <row r="12" spans="1:4">
      <c r="A12" s="1" t="s">
        <v>17</v>
      </c>
      <c r="B12" s="251">
        <v>389</v>
      </c>
      <c r="C12" s="251">
        <v>6035</v>
      </c>
      <c r="D12" s="251">
        <v>7974</v>
      </c>
    </row>
    <row r="13" spans="1:4">
      <c r="A13" s="1" t="s">
        <v>24</v>
      </c>
      <c r="B13" s="251">
        <v>85</v>
      </c>
      <c r="C13" s="251">
        <v>3359</v>
      </c>
      <c r="D13" s="251">
        <v>1187</v>
      </c>
    </row>
    <row r="14" spans="1:4">
      <c r="A14" s="252" t="s">
        <v>1</v>
      </c>
      <c r="B14" s="253">
        <v>16</v>
      </c>
      <c r="C14" s="253">
        <v>783</v>
      </c>
      <c r="D14" s="253">
        <v>350</v>
      </c>
    </row>
    <row r="15" spans="1:4">
      <c r="A15" s="252" t="s">
        <v>18</v>
      </c>
      <c r="B15" s="253">
        <v>8</v>
      </c>
      <c r="C15" s="253">
        <v>219</v>
      </c>
      <c r="D15" s="253">
        <v>110</v>
      </c>
    </row>
    <row r="16" spans="1:4">
      <c r="A16" s="252" t="s">
        <v>19</v>
      </c>
      <c r="B16" s="253">
        <v>5</v>
      </c>
      <c r="C16" s="253">
        <v>360</v>
      </c>
      <c r="D16" s="254">
        <v>68</v>
      </c>
    </row>
    <row r="17" spans="1:4">
      <c r="A17" s="252" t="s">
        <v>20</v>
      </c>
      <c r="B17" s="253">
        <v>8</v>
      </c>
      <c r="C17" s="253">
        <v>194</v>
      </c>
      <c r="D17" s="253">
        <v>73</v>
      </c>
    </row>
    <row r="18" spans="1:4">
      <c r="A18" s="252" t="s">
        <v>0</v>
      </c>
      <c r="B18" s="253">
        <v>7</v>
      </c>
      <c r="C18" s="253">
        <v>422</v>
      </c>
      <c r="D18" s="253">
        <v>84</v>
      </c>
    </row>
    <row r="19" spans="1:4">
      <c r="A19" s="252" t="s">
        <v>35</v>
      </c>
      <c r="B19" s="253">
        <v>4</v>
      </c>
      <c r="C19" s="253">
        <v>208</v>
      </c>
      <c r="D19" s="253">
        <v>86</v>
      </c>
    </row>
    <row r="20" spans="1:4">
      <c r="A20" s="252" t="s">
        <v>2</v>
      </c>
      <c r="B20" s="253">
        <v>3</v>
      </c>
      <c r="C20" s="253">
        <v>665</v>
      </c>
      <c r="D20" s="254">
        <v>168</v>
      </c>
    </row>
    <row r="21" spans="1:4">
      <c r="A21" s="252" t="s">
        <v>3</v>
      </c>
      <c r="B21" s="253">
        <v>5</v>
      </c>
      <c r="C21" s="253">
        <v>244</v>
      </c>
      <c r="D21" s="253">
        <v>132</v>
      </c>
    </row>
    <row r="22" spans="1:4">
      <c r="A22" s="252" t="s">
        <v>21</v>
      </c>
      <c r="B22" s="253">
        <v>29</v>
      </c>
      <c r="C22" s="253">
        <v>264</v>
      </c>
      <c r="D22" s="253">
        <v>116</v>
      </c>
    </row>
    <row r="23" spans="1:4">
      <c r="A23" s="1" t="s">
        <v>31</v>
      </c>
      <c r="B23" s="251">
        <v>14</v>
      </c>
      <c r="C23" s="251">
        <v>735</v>
      </c>
      <c r="D23" s="251">
        <v>205</v>
      </c>
    </row>
    <row r="24" spans="1:4">
      <c r="A24" s="252" t="s">
        <v>4</v>
      </c>
      <c r="B24" s="253">
        <v>4</v>
      </c>
      <c r="C24" s="253">
        <v>326</v>
      </c>
      <c r="D24" s="253">
        <v>123</v>
      </c>
    </row>
    <row r="25" spans="1:4">
      <c r="A25" s="252" t="s">
        <v>22</v>
      </c>
      <c r="B25" s="253">
        <v>6</v>
      </c>
      <c r="C25" s="253">
        <v>245</v>
      </c>
      <c r="D25" s="254">
        <v>68</v>
      </c>
    </row>
    <row r="26" spans="1:4">
      <c r="A26" s="252" t="s">
        <v>27</v>
      </c>
      <c r="B26" s="253">
        <v>4</v>
      </c>
      <c r="C26" s="253">
        <v>164</v>
      </c>
      <c r="D26" s="254">
        <v>14</v>
      </c>
    </row>
    <row r="27" spans="1:4">
      <c r="A27" s="1" t="s">
        <v>23</v>
      </c>
      <c r="B27" s="251">
        <v>40</v>
      </c>
      <c r="C27" s="251">
        <v>1015</v>
      </c>
      <c r="D27" s="251">
        <v>806</v>
      </c>
    </row>
    <row r="28" spans="1:4">
      <c r="A28" s="252" t="s">
        <v>6</v>
      </c>
      <c r="B28" s="253">
        <v>10</v>
      </c>
      <c r="C28" s="253">
        <v>225</v>
      </c>
      <c r="D28" s="253">
        <v>157</v>
      </c>
    </row>
    <row r="29" spans="1:4">
      <c r="A29" s="252" t="s">
        <v>7</v>
      </c>
      <c r="B29" s="253">
        <v>18</v>
      </c>
      <c r="C29" s="253">
        <v>139</v>
      </c>
      <c r="D29" s="253">
        <v>242</v>
      </c>
    </row>
    <row r="30" spans="1:4">
      <c r="A30" s="252" t="s">
        <v>5</v>
      </c>
      <c r="B30" s="253">
        <v>12</v>
      </c>
      <c r="C30" s="253">
        <v>651</v>
      </c>
      <c r="D30" s="253">
        <v>407</v>
      </c>
    </row>
    <row r="31" spans="1:4">
      <c r="A31" s="1" t="s">
        <v>32</v>
      </c>
      <c r="B31" s="251">
        <v>57</v>
      </c>
      <c r="C31" s="251">
        <v>766</v>
      </c>
      <c r="D31" s="251">
        <v>868</v>
      </c>
    </row>
    <row r="32" spans="1:4">
      <c r="A32" s="252" t="s">
        <v>10</v>
      </c>
      <c r="B32" s="253">
        <v>11</v>
      </c>
      <c r="C32" s="253">
        <v>407</v>
      </c>
      <c r="D32" s="253">
        <v>268</v>
      </c>
    </row>
    <row r="33" spans="1:4">
      <c r="A33" s="252" t="s">
        <v>30</v>
      </c>
      <c r="B33" s="253">
        <v>14</v>
      </c>
      <c r="C33" s="253">
        <v>105</v>
      </c>
      <c r="D33" s="253">
        <v>135</v>
      </c>
    </row>
    <row r="34" spans="1:4">
      <c r="A34" s="252" t="s">
        <v>29</v>
      </c>
      <c r="B34" s="253">
        <v>7</v>
      </c>
      <c r="C34" s="253">
        <v>21</v>
      </c>
      <c r="D34" s="253">
        <v>139</v>
      </c>
    </row>
    <row r="35" spans="1:4">
      <c r="A35" s="252" t="s">
        <v>9</v>
      </c>
      <c r="B35" s="253">
        <v>5</v>
      </c>
      <c r="C35" s="253">
        <v>130</v>
      </c>
      <c r="D35" s="253">
        <v>160</v>
      </c>
    </row>
    <row r="36" spans="1:4">
      <c r="A36" s="255" t="s">
        <v>26</v>
      </c>
      <c r="B36" s="256">
        <v>20</v>
      </c>
      <c r="C36" s="256">
        <v>103</v>
      </c>
      <c r="D36" s="256">
        <v>166</v>
      </c>
    </row>
    <row r="37" spans="1:4">
      <c r="A37" s="250" t="s">
        <v>36</v>
      </c>
      <c r="B37" s="257">
        <v>24</v>
      </c>
      <c r="C37" s="257">
        <v>1360</v>
      </c>
      <c r="D37" s="257">
        <v>751</v>
      </c>
    </row>
    <row r="38" spans="1:4">
      <c r="A38" s="252" t="s">
        <v>34</v>
      </c>
      <c r="B38" s="253">
        <v>11</v>
      </c>
      <c r="C38" s="253">
        <v>512</v>
      </c>
      <c r="D38" s="254">
        <v>347</v>
      </c>
    </row>
    <row r="39" spans="1:4">
      <c r="A39" s="252" t="s">
        <v>8</v>
      </c>
      <c r="B39" s="253">
        <v>8</v>
      </c>
      <c r="C39" s="253">
        <v>348</v>
      </c>
      <c r="D39" s="253">
        <v>178</v>
      </c>
    </row>
    <row r="40" spans="1:4">
      <c r="A40" s="258" t="s">
        <v>12</v>
      </c>
      <c r="B40" s="259">
        <v>5</v>
      </c>
      <c r="C40" s="259">
        <v>500</v>
      </c>
      <c r="D40" s="259">
        <v>226</v>
      </c>
    </row>
    <row r="41" spans="1:4">
      <c r="C41" s="260"/>
      <c r="D41" s="19" t="s">
        <v>33</v>
      </c>
    </row>
  </sheetData>
  <mergeCells count="7">
    <mergeCell ref="A10:D10"/>
    <mergeCell ref="A1:D1"/>
    <mergeCell ref="A2:D2"/>
    <mergeCell ref="A5:D5"/>
    <mergeCell ref="A7:A8"/>
    <mergeCell ref="B7:B8"/>
    <mergeCell ref="A4:D4"/>
  </mergeCells>
  <phoneticPr fontId="3"/>
  <printOptions horizontalCentered="1"/>
  <pageMargins left="0.6" right="0.6" top="0.5" bottom="0.5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view="pageBreakPreview" zoomScale="91" zoomScaleSheetLayoutView="91" workbookViewId="0">
      <selection activeCell="D20" sqref="D20"/>
    </sheetView>
  </sheetViews>
  <sheetFormatPr defaultRowHeight="12.75"/>
  <cols>
    <col min="1" max="1" width="17" style="234" customWidth="1"/>
    <col min="2" max="2" width="16" style="234" customWidth="1"/>
    <col min="3" max="3" width="20.6640625" style="234" customWidth="1"/>
    <col min="4" max="16384" width="8.88671875" style="234"/>
  </cols>
  <sheetData>
    <row r="1" spans="1:3">
      <c r="A1" s="233">
        <v>344</v>
      </c>
      <c r="B1" s="233"/>
      <c r="C1" s="233"/>
    </row>
    <row r="2" spans="1:3" ht="13.5">
      <c r="A2" s="262" t="s">
        <v>28</v>
      </c>
      <c r="B2" s="262"/>
      <c r="C2" s="262"/>
    </row>
    <row r="3" spans="1:3">
      <c r="A3" s="237"/>
      <c r="B3" s="237"/>
      <c r="C3" s="237"/>
    </row>
    <row r="4" spans="1:3" ht="15.75">
      <c r="A4" s="261" t="s">
        <v>38</v>
      </c>
      <c r="B4" s="261"/>
      <c r="C4" s="261"/>
    </row>
    <row r="5" spans="1:3" ht="15.75">
      <c r="A5" s="261" t="s">
        <v>37</v>
      </c>
      <c r="B5" s="261"/>
      <c r="C5" s="261"/>
    </row>
    <row r="6" spans="1:3">
      <c r="A6" s="237"/>
      <c r="B6" s="237"/>
      <c r="C6" s="237"/>
    </row>
    <row r="7" spans="1:3">
      <c r="A7" s="238" t="s">
        <v>15</v>
      </c>
      <c r="B7" s="263" t="s">
        <v>39</v>
      </c>
      <c r="C7" s="264" t="s">
        <v>40</v>
      </c>
    </row>
    <row r="8" spans="1:3" ht="27" customHeight="1">
      <c r="A8" s="242"/>
      <c r="B8" s="265"/>
      <c r="C8" s="266"/>
    </row>
    <row r="9" spans="1:3">
      <c r="A9" s="246"/>
      <c r="B9" s="267"/>
      <c r="C9" s="268"/>
    </row>
    <row r="10" spans="1:3">
      <c r="A10" s="249">
        <v>2018</v>
      </c>
      <c r="B10" s="249"/>
      <c r="C10" s="249"/>
    </row>
    <row r="11" spans="1:3" ht="29.25" customHeight="1">
      <c r="A11" s="250" t="s">
        <v>11</v>
      </c>
      <c r="B11" s="269">
        <f>B12+B13+B23+B27+B31+B37</f>
        <v>1509</v>
      </c>
      <c r="C11" s="269">
        <f>C12+C13+C23+C27+C31+C37</f>
        <v>1343</v>
      </c>
    </row>
    <row r="12" spans="1:3">
      <c r="A12" s="1" t="s">
        <v>17</v>
      </c>
      <c r="B12" s="269">
        <v>388</v>
      </c>
      <c r="C12" s="269">
        <v>613</v>
      </c>
    </row>
    <row r="13" spans="1:3">
      <c r="A13" s="1" t="s">
        <v>24</v>
      </c>
      <c r="B13" s="269">
        <v>220</v>
      </c>
      <c r="C13" s="269">
        <v>385</v>
      </c>
    </row>
    <row r="14" spans="1:3">
      <c r="A14" s="252" t="s">
        <v>1</v>
      </c>
      <c r="B14" s="270">
        <v>41</v>
      </c>
      <c r="C14" s="270">
        <v>61</v>
      </c>
    </row>
    <row r="15" spans="1:3">
      <c r="A15" s="252" t="s">
        <v>18</v>
      </c>
      <c r="B15" s="270">
        <v>8</v>
      </c>
      <c r="C15" s="270">
        <v>161</v>
      </c>
    </row>
    <row r="16" spans="1:3">
      <c r="A16" s="252" t="s">
        <v>19</v>
      </c>
      <c r="B16" s="270">
        <v>38</v>
      </c>
      <c r="C16" s="271">
        <v>50</v>
      </c>
    </row>
    <row r="17" spans="1:3">
      <c r="A17" s="252" t="s">
        <v>20</v>
      </c>
      <c r="B17" s="270">
        <v>1</v>
      </c>
      <c r="C17" s="270">
        <v>0</v>
      </c>
    </row>
    <row r="18" spans="1:3">
      <c r="A18" s="252" t="s">
        <v>0</v>
      </c>
      <c r="B18" s="270">
        <v>18</v>
      </c>
      <c r="C18" s="271">
        <v>17</v>
      </c>
    </row>
    <row r="19" spans="1:3">
      <c r="A19" s="252" t="s">
        <v>35</v>
      </c>
      <c r="B19" s="270">
        <v>22</v>
      </c>
      <c r="C19" s="271">
        <v>4</v>
      </c>
    </row>
    <row r="20" spans="1:3">
      <c r="A20" s="252" t="s">
        <v>2</v>
      </c>
      <c r="B20" s="270">
        <v>17</v>
      </c>
      <c r="C20" s="271">
        <v>71</v>
      </c>
    </row>
    <row r="21" spans="1:3">
      <c r="A21" s="252" t="s">
        <v>3</v>
      </c>
      <c r="B21" s="270">
        <v>46</v>
      </c>
      <c r="C21" s="270">
        <v>0</v>
      </c>
    </row>
    <row r="22" spans="1:3">
      <c r="A22" s="252" t="s">
        <v>21</v>
      </c>
      <c r="B22" s="270">
        <v>29</v>
      </c>
      <c r="C22" s="270">
        <v>21</v>
      </c>
    </row>
    <row r="23" spans="1:3">
      <c r="A23" s="1" t="s">
        <v>31</v>
      </c>
      <c r="B23" s="269">
        <v>19</v>
      </c>
      <c r="C23" s="269">
        <v>68</v>
      </c>
    </row>
    <row r="24" spans="1:3">
      <c r="A24" s="252" t="s">
        <v>4</v>
      </c>
      <c r="B24" s="270">
        <v>13</v>
      </c>
      <c r="C24" s="271">
        <v>31</v>
      </c>
    </row>
    <row r="25" spans="1:3">
      <c r="A25" s="252" t="s">
        <v>22</v>
      </c>
      <c r="B25" s="270">
        <v>4</v>
      </c>
      <c r="C25" s="270">
        <v>18</v>
      </c>
    </row>
    <row r="26" spans="1:3">
      <c r="A26" s="252" t="s">
        <v>27</v>
      </c>
      <c r="B26" s="271">
        <v>2</v>
      </c>
      <c r="C26" s="270">
        <v>19</v>
      </c>
    </row>
    <row r="27" spans="1:3">
      <c r="A27" s="1" t="s">
        <v>23</v>
      </c>
      <c r="B27" s="269">
        <v>345</v>
      </c>
      <c r="C27" s="269">
        <v>30</v>
      </c>
    </row>
    <row r="28" spans="1:3">
      <c r="A28" s="252" t="s">
        <v>6</v>
      </c>
      <c r="B28" s="270">
        <v>117</v>
      </c>
      <c r="C28" s="270">
        <v>26</v>
      </c>
    </row>
    <row r="29" spans="1:3">
      <c r="A29" s="252" t="s">
        <v>7</v>
      </c>
      <c r="B29" s="270">
        <v>103</v>
      </c>
      <c r="C29" s="270">
        <v>4</v>
      </c>
    </row>
    <row r="30" spans="1:3">
      <c r="A30" s="252" t="s">
        <v>5</v>
      </c>
      <c r="B30" s="270">
        <v>125</v>
      </c>
      <c r="C30" s="270">
        <v>0</v>
      </c>
    </row>
    <row r="31" spans="1:3">
      <c r="A31" s="1" t="s">
        <v>32</v>
      </c>
      <c r="B31" s="269">
        <v>311</v>
      </c>
      <c r="C31" s="269">
        <v>87</v>
      </c>
    </row>
    <row r="32" spans="1:3">
      <c r="A32" s="252" t="s">
        <v>10</v>
      </c>
      <c r="B32" s="270">
        <v>54</v>
      </c>
      <c r="C32" s="270">
        <v>0</v>
      </c>
    </row>
    <row r="33" spans="1:3">
      <c r="A33" s="252" t="s">
        <v>30</v>
      </c>
      <c r="B33" s="270">
        <v>65</v>
      </c>
      <c r="C33" s="270">
        <v>0</v>
      </c>
    </row>
    <row r="34" spans="1:3">
      <c r="A34" s="252" t="s">
        <v>29</v>
      </c>
      <c r="B34" s="270">
        <v>71</v>
      </c>
      <c r="C34" s="270">
        <v>87</v>
      </c>
    </row>
    <row r="35" spans="1:3">
      <c r="A35" s="252" t="s">
        <v>9</v>
      </c>
      <c r="B35" s="270">
        <v>72</v>
      </c>
      <c r="C35" s="270">
        <v>0</v>
      </c>
    </row>
    <row r="36" spans="1:3">
      <c r="A36" s="255" t="s">
        <v>26</v>
      </c>
      <c r="B36" s="272">
        <v>49</v>
      </c>
      <c r="C36" s="272">
        <v>0</v>
      </c>
    </row>
    <row r="37" spans="1:3">
      <c r="A37" s="273" t="s">
        <v>36</v>
      </c>
      <c r="B37" s="274">
        <v>226</v>
      </c>
      <c r="C37" s="274">
        <v>160</v>
      </c>
    </row>
    <row r="38" spans="1:3">
      <c r="A38" s="252" t="s">
        <v>34</v>
      </c>
      <c r="B38" s="270">
        <v>31</v>
      </c>
      <c r="C38" s="271">
        <v>114</v>
      </c>
    </row>
    <row r="39" spans="1:3">
      <c r="A39" s="252" t="s">
        <v>8</v>
      </c>
      <c r="B39" s="270">
        <v>61</v>
      </c>
      <c r="C39" s="270">
        <v>45</v>
      </c>
    </row>
    <row r="40" spans="1:3">
      <c r="A40" s="258" t="s">
        <v>12</v>
      </c>
      <c r="B40" s="275">
        <v>134</v>
      </c>
      <c r="C40" s="275">
        <v>1</v>
      </c>
    </row>
    <row r="43" spans="1:3">
      <c r="A43" s="252"/>
    </row>
  </sheetData>
  <mergeCells count="8">
    <mergeCell ref="A10:C10"/>
    <mergeCell ref="A1:C1"/>
    <mergeCell ref="A2:C2"/>
    <mergeCell ref="A4:C4"/>
    <mergeCell ref="A5:C5"/>
    <mergeCell ref="A7:A8"/>
    <mergeCell ref="B7:B8"/>
    <mergeCell ref="C7:C8"/>
  </mergeCells>
  <printOptions horizontalCentered="1"/>
  <pageMargins left="0.6" right="0.6" top="0.5" bottom="0.5" header="0" footer="0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view="pageBreakPreview" topLeftCell="A16" zoomScale="77" zoomScaleSheetLayoutView="77" workbookViewId="0">
      <selection activeCell="A4" sqref="A4:D5"/>
    </sheetView>
  </sheetViews>
  <sheetFormatPr defaultRowHeight="12.75"/>
  <cols>
    <col min="1" max="1" width="16.5546875" style="234" customWidth="1"/>
    <col min="2" max="2" width="11" style="234" customWidth="1"/>
    <col min="3" max="3" width="10.6640625" style="234" customWidth="1"/>
    <col min="4" max="4" width="10.44140625" style="234" customWidth="1"/>
    <col min="5" max="16384" width="8.88671875" style="234"/>
  </cols>
  <sheetData>
    <row r="1" spans="1:6">
      <c r="A1" s="233">
        <v>345</v>
      </c>
      <c r="B1" s="233"/>
      <c r="C1" s="233"/>
      <c r="D1" s="233"/>
    </row>
    <row r="2" spans="1:6" ht="13.5">
      <c r="A2" s="235" t="s">
        <v>28</v>
      </c>
      <c r="B2" s="235"/>
      <c r="C2" s="235"/>
      <c r="D2" s="235"/>
    </row>
    <row r="3" spans="1:6">
      <c r="A3" s="237"/>
      <c r="B3" s="237"/>
      <c r="C3" s="237"/>
      <c r="D3" s="237"/>
    </row>
    <row r="4" spans="1:6" ht="15.75">
      <c r="A4" s="261" t="s">
        <v>41</v>
      </c>
      <c r="B4" s="261"/>
      <c r="C4" s="261"/>
      <c r="D4" s="261"/>
    </row>
    <row r="5" spans="1:6" ht="15.75">
      <c r="A5" s="261" t="s">
        <v>37</v>
      </c>
      <c r="B5" s="261"/>
      <c r="C5" s="261"/>
      <c r="D5" s="261"/>
    </row>
    <row r="6" spans="1:6" ht="24.75" customHeight="1">
      <c r="A6" s="237"/>
      <c r="B6" s="237"/>
      <c r="C6" s="237"/>
      <c r="D6" s="237"/>
    </row>
    <row r="7" spans="1:6" ht="30.75" customHeight="1">
      <c r="A7" s="238" t="s">
        <v>15</v>
      </c>
      <c r="B7" s="276" t="s">
        <v>42</v>
      </c>
      <c r="C7" s="277" t="s">
        <v>43</v>
      </c>
      <c r="D7" s="277" t="s">
        <v>44</v>
      </c>
    </row>
    <row r="8" spans="1:6" ht="21" customHeight="1">
      <c r="A8" s="242"/>
      <c r="B8" s="278"/>
      <c r="C8" s="279" t="s">
        <v>42</v>
      </c>
      <c r="D8" s="279" t="s">
        <v>45</v>
      </c>
    </row>
    <row r="9" spans="1:6" ht="9" customHeight="1">
      <c r="A9" s="246"/>
      <c r="B9" s="267"/>
      <c r="C9" s="268"/>
      <c r="D9" s="268"/>
    </row>
    <row r="10" spans="1:6" ht="30" customHeight="1">
      <c r="A10" s="249">
        <v>2019</v>
      </c>
      <c r="B10" s="249"/>
      <c r="C10" s="249"/>
      <c r="D10" s="249"/>
    </row>
    <row r="11" spans="1:6" ht="10.5" customHeight="1">
      <c r="A11" s="280"/>
      <c r="B11" s="280"/>
      <c r="C11" s="280"/>
      <c r="D11" s="280"/>
    </row>
    <row r="12" spans="1:6">
      <c r="A12" s="250" t="s">
        <v>11</v>
      </c>
      <c r="B12" s="281">
        <f>SUM(B13+B14+B24+B28+B32+B38)</f>
        <v>1312</v>
      </c>
      <c r="C12" s="281">
        <f>SUM(C13+C14+C24+C28+C32+C38)</f>
        <v>1617</v>
      </c>
      <c r="D12" s="281">
        <f>SUM(D13+D14+D24+D28+D32+D38)</f>
        <v>3112</v>
      </c>
    </row>
    <row r="13" spans="1:6">
      <c r="A13" s="1" t="s">
        <v>17</v>
      </c>
      <c r="B13" s="281">
        <v>431</v>
      </c>
      <c r="C13" s="281">
        <v>438</v>
      </c>
      <c r="D13" s="281">
        <v>1954</v>
      </c>
    </row>
    <row r="14" spans="1:6">
      <c r="A14" s="1" t="s">
        <v>24</v>
      </c>
      <c r="B14" s="281">
        <f>SUM(B15:B23)</f>
        <v>233</v>
      </c>
      <c r="C14" s="281">
        <f t="shared" ref="C14:D14" si="0">SUM(C15:C23)</f>
        <v>413</v>
      </c>
      <c r="D14" s="281">
        <f t="shared" si="0"/>
        <v>377</v>
      </c>
    </row>
    <row r="15" spans="1:6">
      <c r="A15" s="252" t="s">
        <v>1</v>
      </c>
      <c r="B15" s="282">
        <v>46</v>
      </c>
      <c r="C15" s="282">
        <v>68</v>
      </c>
      <c r="D15" s="282">
        <v>120</v>
      </c>
    </row>
    <row r="16" spans="1:6">
      <c r="A16" s="252" t="s">
        <v>18</v>
      </c>
      <c r="B16" s="282">
        <v>20</v>
      </c>
      <c r="C16" s="282">
        <v>36</v>
      </c>
      <c r="D16" s="282">
        <v>35</v>
      </c>
      <c r="F16" s="254"/>
    </row>
    <row r="17" spans="1:4">
      <c r="A17" s="252" t="s">
        <v>19</v>
      </c>
      <c r="B17" s="282">
        <v>13</v>
      </c>
      <c r="C17" s="282">
        <v>12</v>
      </c>
      <c r="D17" s="283">
        <v>18</v>
      </c>
    </row>
    <row r="18" spans="1:4">
      <c r="A18" s="252" t="s">
        <v>20</v>
      </c>
      <c r="B18" s="282">
        <v>15</v>
      </c>
      <c r="C18" s="282">
        <v>8</v>
      </c>
      <c r="D18" s="282">
        <v>10</v>
      </c>
    </row>
    <row r="19" spans="1:4">
      <c r="A19" s="252" t="s">
        <v>0</v>
      </c>
      <c r="B19" s="282">
        <v>26</v>
      </c>
      <c r="C19" s="282">
        <v>38</v>
      </c>
      <c r="D19" s="282">
        <v>23</v>
      </c>
    </row>
    <row r="20" spans="1:4">
      <c r="A20" s="252" t="s">
        <v>35</v>
      </c>
      <c r="B20" s="282">
        <v>18</v>
      </c>
      <c r="C20" s="282">
        <v>25</v>
      </c>
      <c r="D20" s="282">
        <v>10</v>
      </c>
    </row>
    <row r="21" spans="1:4">
      <c r="A21" s="252" t="s">
        <v>2</v>
      </c>
      <c r="B21" s="282">
        <v>20</v>
      </c>
      <c r="C21" s="282">
        <v>95</v>
      </c>
      <c r="D21" s="283">
        <v>46</v>
      </c>
    </row>
    <row r="22" spans="1:4">
      <c r="A22" s="252" t="s">
        <v>3</v>
      </c>
      <c r="B22" s="282">
        <v>41</v>
      </c>
      <c r="C22" s="282">
        <v>76</v>
      </c>
      <c r="D22" s="282">
        <v>73</v>
      </c>
    </row>
    <row r="23" spans="1:4">
      <c r="A23" s="252" t="s">
        <v>21</v>
      </c>
      <c r="B23" s="282">
        <v>34</v>
      </c>
      <c r="C23" s="282">
        <v>55</v>
      </c>
      <c r="D23" s="282">
        <v>42</v>
      </c>
    </row>
    <row r="24" spans="1:4">
      <c r="A24" s="1" t="s">
        <v>31</v>
      </c>
      <c r="B24" s="284">
        <f>SUM(B25:B27)</f>
        <v>54</v>
      </c>
      <c r="C24" s="284">
        <f t="shared" ref="C24:D24" si="1">SUM(C25:C27)</f>
        <v>108</v>
      </c>
      <c r="D24" s="284">
        <f t="shared" si="1"/>
        <v>64</v>
      </c>
    </row>
    <row r="25" spans="1:4">
      <c r="A25" s="252" t="s">
        <v>4</v>
      </c>
      <c r="B25" s="282">
        <v>27</v>
      </c>
      <c r="C25" s="282">
        <v>51</v>
      </c>
      <c r="D25" s="282">
        <v>33</v>
      </c>
    </row>
    <row r="26" spans="1:4">
      <c r="A26" s="252" t="s">
        <v>22</v>
      </c>
      <c r="B26" s="282">
        <v>20</v>
      </c>
      <c r="C26" s="282">
        <v>43</v>
      </c>
      <c r="D26" s="283">
        <v>28</v>
      </c>
    </row>
    <row r="27" spans="1:4">
      <c r="A27" s="252" t="s">
        <v>27</v>
      </c>
      <c r="B27" s="282">
        <v>7</v>
      </c>
      <c r="C27" s="282">
        <v>14</v>
      </c>
      <c r="D27" s="283">
        <v>3</v>
      </c>
    </row>
    <row r="28" spans="1:4">
      <c r="A28" s="1" t="s">
        <v>23</v>
      </c>
      <c r="B28" s="281">
        <v>186</v>
      </c>
      <c r="C28" s="281">
        <v>212</v>
      </c>
      <c r="D28" s="281">
        <v>253</v>
      </c>
    </row>
    <row r="29" spans="1:4">
      <c r="A29" s="252" t="s">
        <v>6</v>
      </c>
      <c r="B29" s="282">
        <v>50</v>
      </c>
      <c r="C29" s="282">
        <v>81</v>
      </c>
      <c r="D29" s="282">
        <v>66</v>
      </c>
    </row>
    <row r="30" spans="1:4">
      <c r="A30" s="252" t="s">
        <v>7</v>
      </c>
      <c r="B30" s="282">
        <v>61</v>
      </c>
      <c r="C30" s="282">
        <v>58</v>
      </c>
      <c r="D30" s="282">
        <v>78</v>
      </c>
    </row>
    <row r="31" spans="1:4">
      <c r="A31" s="252" t="s">
        <v>5</v>
      </c>
      <c r="B31" s="282">
        <v>75</v>
      </c>
      <c r="C31" s="282">
        <v>73</v>
      </c>
      <c r="D31" s="282">
        <v>109</v>
      </c>
    </row>
    <row r="32" spans="1:4">
      <c r="A32" s="1" t="s">
        <v>32</v>
      </c>
      <c r="B32" s="281">
        <v>295</v>
      </c>
      <c r="C32" s="281">
        <v>273</v>
      </c>
      <c r="D32" s="281">
        <v>291</v>
      </c>
    </row>
    <row r="33" spans="1:4">
      <c r="A33" s="252" t="s">
        <v>10</v>
      </c>
      <c r="B33" s="282">
        <v>48</v>
      </c>
      <c r="C33" s="282">
        <v>78</v>
      </c>
      <c r="D33" s="282">
        <v>107</v>
      </c>
    </row>
    <row r="34" spans="1:4">
      <c r="A34" s="252" t="s">
        <v>30</v>
      </c>
      <c r="B34" s="282">
        <v>58</v>
      </c>
      <c r="C34" s="282">
        <v>40</v>
      </c>
      <c r="D34" s="282">
        <v>45</v>
      </c>
    </row>
    <row r="35" spans="1:4">
      <c r="A35" s="252" t="s">
        <v>29</v>
      </c>
      <c r="B35" s="282">
        <v>75</v>
      </c>
      <c r="C35" s="282">
        <v>70</v>
      </c>
      <c r="D35" s="282">
        <v>55</v>
      </c>
    </row>
    <row r="36" spans="1:4">
      <c r="A36" s="252" t="s">
        <v>9</v>
      </c>
      <c r="B36" s="282">
        <v>53</v>
      </c>
      <c r="C36" s="282">
        <v>54</v>
      </c>
      <c r="D36" s="282">
        <v>36</v>
      </c>
    </row>
    <row r="37" spans="1:4">
      <c r="A37" s="255" t="s">
        <v>26</v>
      </c>
      <c r="B37" s="285">
        <v>61</v>
      </c>
      <c r="C37" s="285">
        <v>31</v>
      </c>
      <c r="D37" s="285">
        <v>48</v>
      </c>
    </row>
    <row r="38" spans="1:4">
      <c r="A38" s="250" t="s">
        <v>36</v>
      </c>
      <c r="B38" s="286">
        <v>113</v>
      </c>
      <c r="C38" s="286">
        <v>173</v>
      </c>
      <c r="D38" s="286">
        <v>173</v>
      </c>
    </row>
    <row r="39" spans="1:4">
      <c r="A39" s="252" t="s">
        <v>34</v>
      </c>
      <c r="B39" s="282">
        <v>30</v>
      </c>
      <c r="C39" s="282">
        <v>77</v>
      </c>
      <c r="D39" s="283">
        <v>47</v>
      </c>
    </row>
    <row r="40" spans="1:4">
      <c r="A40" s="252" t="s">
        <v>8</v>
      </c>
      <c r="B40" s="282">
        <v>44</v>
      </c>
      <c r="C40" s="282">
        <v>55</v>
      </c>
      <c r="D40" s="282">
        <v>77</v>
      </c>
    </row>
    <row r="41" spans="1:4">
      <c r="A41" s="258" t="s">
        <v>12</v>
      </c>
      <c r="B41" s="287">
        <v>39</v>
      </c>
      <c r="C41" s="287">
        <v>41</v>
      </c>
      <c r="D41" s="287">
        <v>49</v>
      </c>
    </row>
  </sheetData>
  <mergeCells count="7">
    <mergeCell ref="A10:D10"/>
    <mergeCell ref="A1:D1"/>
    <mergeCell ref="A2:D2"/>
    <mergeCell ref="A4:D4"/>
    <mergeCell ref="A5:D5"/>
    <mergeCell ref="A7:A8"/>
    <mergeCell ref="B7:B8"/>
  </mergeCells>
  <printOptions horizontalCentered="1"/>
  <pageMargins left="0.6" right="0.6" top="0.5" bottom="0.5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334</vt:lpstr>
      <vt:lpstr>330-</vt:lpstr>
      <vt:lpstr>331, 332, 333</vt:lpstr>
      <vt:lpstr>334-335</vt:lpstr>
      <vt:lpstr>336</vt:lpstr>
      <vt:lpstr>337</vt:lpstr>
      <vt:lpstr>338</vt:lpstr>
      <vt:lpstr>339</vt:lpstr>
      <vt:lpstr>340</vt:lpstr>
      <vt:lpstr>341</vt:lpstr>
      <vt:lpstr>342</vt:lpstr>
      <vt:lpstr>348</vt:lpstr>
      <vt:lpstr>349-Blank</vt:lpstr>
      <vt:lpstr>'330-'!\Z</vt:lpstr>
      <vt:lpstr>'331, 332, 333'!\Z</vt:lpstr>
      <vt:lpstr>'334'!\Z</vt:lpstr>
      <vt:lpstr>'334-335'!\Z</vt:lpstr>
      <vt:lpstr>'330-'!Print_Area</vt:lpstr>
      <vt:lpstr>'331, 332, 333'!Print_Area</vt:lpstr>
      <vt:lpstr>'334'!Print_Area</vt:lpstr>
      <vt:lpstr>'334-335'!Print_Area</vt:lpstr>
      <vt:lpstr>'336'!Print_Area</vt:lpstr>
      <vt:lpstr>'337'!Print_Area</vt:lpstr>
      <vt:lpstr>'338'!Print_Area</vt:lpstr>
      <vt:lpstr>'339'!Print_Area</vt:lpstr>
      <vt:lpstr>'340'!Print_Area</vt:lpstr>
      <vt:lpstr>'341'!Print_Area</vt:lpstr>
      <vt:lpstr>'342'!Print_Area</vt:lpstr>
      <vt:lpstr>'348'!Print_Area</vt:lpstr>
      <vt:lpstr>'330-'!Print_Area_MI</vt:lpstr>
      <vt:lpstr>'331, 332, 333'!Print_Area_MI</vt:lpstr>
      <vt:lpstr>'334'!Print_Area_MI</vt:lpstr>
      <vt:lpstr>'334-335'!Print_Area_MI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 IQBAL QURESHI</dc:creator>
  <cp:lastModifiedBy>Acer</cp:lastModifiedBy>
  <cp:lastPrinted>2022-01-04T11:20:53Z</cp:lastPrinted>
  <dcterms:created xsi:type="dcterms:W3CDTF">2003-08-27T07:29:13Z</dcterms:created>
  <dcterms:modified xsi:type="dcterms:W3CDTF">2022-01-04T11:21:49Z</dcterms:modified>
</cp:coreProperties>
</file>