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sonal New\BOS Website Data\Publications\DS\DS-2020\7. Electricity, Gas &amp; Minning\"/>
    </mc:Choice>
  </mc:AlternateContent>
  <bookViews>
    <workbookView xWindow="-120" yWindow="-120" windowWidth="20736" windowHeight="11160" tabRatio="941" activeTab="21"/>
  </bookViews>
  <sheets>
    <sheet name="174-" sheetId="1" r:id="rId1"/>
    <sheet name="171" sheetId="2" r:id="rId2"/>
    <sheet name="172" sheetId="3" r:id="rId3"/>
    <sheet name="173" sheetId="4" r:id="rId4"/>
    <sheet name="174" sheetId="6" r:id="rId5"/>
    <sheet name="175" sheetId="7" r:id="rId6"/>
    <sheet name="176" sheetId="8" r:id="rId7"/>
    <sheet name="177" sheetId="9" r:id="rId8"/>
    <sheet name="178" sheetId="10" r:id="rId9"/>
    <sheet name="179" sheetId="11" r:id="rId10"/>
    <sheet name="180" sheetId="12" r:id="rId11"/>
    <sheet name="181" sheetId="13" r:id="rId12"/>
    <sheet name="182" sheetId="14" r:id="rId13"/>
    <sheet name="183" sheetId="15" r:id="rId14"/>
    <sheet name="184" sheetId="16" r:id="rId15"/>
    <sheet name="185" sheetId="17" r:id="rId16"/>
    <sheet name="186" sheetId="18" r:id="rId17"/>
    <sheet name="187" sheetId="19" r:id="rId18"/>
    <sheet name="188" sheetId="20" r:id="rId19"/>
    <sheet name="189" sheetId="21" r:id="rId20"/>
    <sheet name="194" sheetId="22" r:id="rId21"/>
    <sheet name="195-blank" sheetId="23" r:id="rId22"/>
    <sheet name="196-Graph" sheetId="5" r:id="rId23"/>
    <sheet name="197-blank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HH">'174-'!#REF!</definedName>
    <definedName name="_xlnm.Print_Area" localSheetId="1">'171'!$A$1:$G$25</definedName>
    <definedName name="_xlnm.Print_Area" localSheetId="4">'174'!$A$1:$E$33</definedName>
    <definedName name="_xlnm.Print_Area" localSheetId="0">'174-'!$A$1:$G$22</definedName>
    <definedName name="_xlnm.Print_Area" localSheetId="14">'184'!$A$1:$F$34</definedName>
    <definedName name="_xlnm.Print_Area" localSheetId="22">'196-Graph'!$A$1:$H$42</definedName>
    <definedName name="Print_Area_MI" localSheetId="1">'171'!$B$1:$G$25</definedName>
    <definedName name="Print_Area_MI" localSheetId="0">'174-'!$A$1:$G$15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8" l="1"/>
  <c r="C38" i="14"/>
  <c r="C37" i="14"/>
  <c r="C36" i="14"/>
  <c r="C35" i="14"/>
  <c r="C34" i="14"/>
  <c r="C33" i="14"/>
  <c r="C32" i="14"/>
  <c r="C31" i="14"/>
  <c r="C30" i="14"/>
  <c r="C29" i="14"/>
  <c r="C28" i="14"/>
  <c r="C27" i="14"/>
  <c r="C16" i="6" l="1"/>
  <c r="D26" i="4" l="1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C27" i="4"/>
  <c r="C28" i="4"/>
  <c r="C29" i="4"/>
  <c r="C30" i="4"/>
  <c r="C31" i="4"/>
  <c r="C32" i="4"/>
  <c r="C33" i="4"/>
  <c r="C34" i="4"/>
  <c r="C35" i="4"/>
  <c r="C36" i="4"/>
  <c r="C37" i="4"/>
  <c r="C26" i="4"/>
  <c r="B27" i="4"/>
  <c r="B28" i="4"/>
  <c r="B29" i="4"/>
  <c r="B30" i="4"/>
  <c r="B31" i="4"/>
  <c r="B32" i="4"/>
  <c r="B33" i="4"/>
  <c r="B34" i="4"/>
  <c r="B35" i="4"/>
  <c r="B36" i="4"/>
  <c r="B37" i="4"/>
  <c r="B26" i="4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G26" i="3" s="1"/>
  <c r="G20" i="1" s="1"/>
  <c r="E28" i="3"/>
  <c r="E29" i="3"/>
  <c r="E30" i="3"/>
  <c r="E31" i="3"/>
  <c r="E32" i="3"/>
  <c r="E33" i="3"/>
  <c r="E34" i="3"/>
  <c r="E35" i="3"/>
  <c r="E36" i="3"/>
  <c r="E37" i="3"/>
  <c r="E38" i="3"/>
  <c r="E27" i="3"/>
  <c r="D28" i="3"/>
  <c r="D29" i="3"/>
  <c r="D30" i="3"/>
  <c r="D31" i="3"/>
  <c r="D32" i="3"/>
  <c r="D33" i="3"/>
  <c r="D34" i="3"/>
  <c r="D35" i="3"/>
  <c r="D36" i="3"/>
  <c r="D37" i="3"/>
  <c r="D38" i="3"/>
  <c r="D27" i="3"/>
  <c r="B27" i="19"/>
  <c r="C27" i="19"/>
  <c r="D27" i="19"/>
  <c r="E27" i="19"/>
  <c r="F27" i="19"/>
  <c r="G27" i="19"/>
  <c r="B28" i="19"/>
  <c r="C28" i="19"/>
  <c r="D28" i="19"/>
  <c r="E28" i="19"/>
  <c r="F28" i="19"/>
  <c r="G28" i="19"/>
  <c r="B29" i="19"/>
  <c r="C29" i="19"/>
  <c r="D29" i="19"/>
  <c r="E29" i="19"/>
  <c r="F29" i="19"/>
  <c r="G29" i="19"/>
  <c r="B30" i="19"/>
  <c r="C30" i="19"/>
  <c r="D30" i="19"/>
  <c r="E30" i="19"/>
  <c r="F30" i="19"/>
  <c r="G30" i="19"/>
  <c r="B31" i="19"/>
  <c r="C31" i="19"/>
  <c r="D31" i="19"/>
  <c r="E31" i="19"/>
  <c r="F31" i="19"/>
  <c r="G31" i="19"/>
  <c r="B32" i="19"/>
  <c r="C32" i="19"/>
  <c r="D32" i="19"/>
  <c r="E32" i="19"/>
  <c r="F32" i="19"/>
  <c r="G32" i="19"/>
  <c r="B33" i="19"/>
  <c r="C33" i="19"/>
  <c r="D33" i="19"/>
  <c r="E33" i="19"/>
  <c r="F33" i="19"/>
  <c r="G33" i="19"/>
  <c r="B34" i="19"/>
  <c r="C34" i="19"/>
  <c r="D34" i="19"/>
  <c r="E34" i="19"/>
  <c r="F34" i="19"/>
  <c r="G34" i="19"/>
  <c r="B35" i="19"/>
  <c r="C35" i="19"/>
  <c r="D35" i="19"/>
  <c r="E35" i="19"/>
  <c r="F35" i="19"/>
  <c r="G35" i="19"/>
  <c r="B36" i="19"/>
  <c r="C36" i="19"/>
  <c r="D36" i="19"/>
  <c r="E36" i="19"/>
  <c r="F36" i="19"/>
  <c r="G36" i="19"/>
  <c r="B37" i="19"/>
  <c r="C37" i="19"/>
  <c r="C25" i="19" s="1"/>
  <c r="C20" i="18" s="1"/>
  <c r="D37" i="19"/>
  <c r="E37" i="19"/>
  <c r="F37" i="19"/>
  <c r="G37" i="19"/>
  <c r="G26" i="19"/>
  <c r="F26" i="19"/>
  <c r="E26" i="19"/>
  <c r="D26" i="19"/>
  <c r="C26" i="19"/>
  <c r="B26" i="19"/>
  <c r="F26" i="3" l="1"/>
  <c r="F20" i="1" s="1"/>
  <c r="B32" i="6" l="1"/>
  <c r="F8" i="11"/>
  <c r="F20" i="11"/>
  <c r="F14" i="11"/>
  <c r="E20" i="11"/>
  <c r="D20" i="11"/>
  <c r="C20" i="11"/>
  <c r="B20" i="11"/>
  <c r="E8" i="11"/>
  <c r="D8" i="11"/>
  <c r="C8" i="11"/>
  <c r="B8" i="11"/>
  <c r="B18" i="10"/>
  <c r="C39" i="8"/>
  <c r="C27" i="8" s="1"/>
  <c r="C38" i="8"/>
  <c r="C37" i="8"/>
  <c r="C36" i="8"/>
  <c r="C35" i="8"/>
  <c r="C34" i="8"/>
  <c r="C33" i="8"/>
  <c r="C32" i="8"/>
  <c r="C31" i="8"/>
  <c r="C30" i="8"/>
  <c r="C29" i="8"/>
  <c r="C28" i="8"/>
  <c r="B29" i="8"/>
  <c r="B30" i="8"/>
  <c r="B31" i="8"/>
  <c r="B32" i="8"/>
  <c r="B33" i="8"/>
  <c r="B34" i="8"/>
  <c r="B35" i="8"/>
  <c r="B36" i="8"/>
  <c r="B37" i="8"/>
  <c r="B38" i="8"/>
  <c r="B39" i="8"/>
  <c r="B28" i="8"/>
  <c r="C12" i="8"/>
  <c r="C23" i="8"/>
  <c r="C22" i="8"/>
  <c r="C21" i="8"/>
  <c r="C20" i="8"/>
  <c r="C19" i="8"/>
  <c r="C18" i="8"/>
  <c r="C17" i="8"/>
  <c r="C16" i="8"/>
  <c r="C15" i="8"/>
  <c r="C14" i="8"/>
  <c r="C13" i="8"/>
  <c r="B13" i="8"/>
  <c r="B14" i="8"/>
  <c r="B15" i="8"/>
  <c r="B16" i="8"/>
  <c r="B17" i="8"/>
  <c r="B18" i="8"/>
  <c r="B19" i="8"/>
  <c r="B20" i="8"/>
  <c r="B21" i="8"/>
  <c r="B22" i="8"/>
  <c r="B23" i="8"/>
  <c r="B12" i="8"/>
  <c r="F12" i="9"/>
  <c r="D12" i="9"/>
  <c r="B12" i="9"/>
  <c r="F11" i="8"/>
  <c r="D11" i="8"/>
  <c r="B11" i="8" l="1"/>
  <c r="B27" i="8"/>
  <c r="I27" i="21"/>
  <c r="H27" i="21"/>
  <c r="G27" i="21"/>
  <c r="F27" i="21"/>
  <c r="E27" i="21"/>
  <c r="D27" i="21"/>
  <c r="C27" i="21"/>
  <c r="B27" i="21"/>
  <c r="H14" i="21"/>
  <c r="G12" i="21"/>
  <c r="F12" i="21"/>
  <c r="E12" i="21"/>
  <c r="D12" i="21"/>
  <c r="C12" i="21"/>
  <c r="G26" i="20"/>
  <c r="F26" i="20"/>
  <c r="E26" i="20"/>
  <c r="D26" i="20"/>
  <c r="C26" i="20"/>
  <c r="B26" i="20"/>
  <c r="G11" i="20"/>
  <c r="F11" i="20"/>
  <c r="E11" i="20"/>
  <c r="D11" i="20"/>
  <c r="C11" i="20"/>
  <c r="G25" i="19"/>
  <c r="G20" i="18" s="1"/>
  <c r="F25" i="19"/>
  <c r="E25" i="19"/>
  <c r="E20" i="18" s="1"/>
  <c r="D25" i="19"/>
  <c r="B25" i="19"/>
  <c r="G10" i="19"/>
  <c r="G19" i="18" s="1"/>
  <c r="F10" i="19"/>
  <c r="E10" i="19"/>
  <c r="E19" i="18" s="1"/>
  <c r="D10" i="19"/>
  <c r="C10" i="19"/>
  <c r="C19" i="18" s="1"/>
  <c r="H20" i="18"/>
  <c r="B18" i="17"/>
  <c r="E25" i="17"/>
  <c r="E18" i="17"/>
  <c r="E10" i="17"/>
  <c r="B32" i="16"/>
  <c r="B20" i="16"/>
  <c r="C26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B12" i="14"/>
  <c r="B23" i="14"/>
  <c r="B22" i="14"/>
  <c r="B21" i="14"/>
  <c r="B20" i="14"/>
  <c r="B19" i="14"/>
  <c r="B18" i="14"/>
  <c r="B17" i="14"/>
  <c r="B16" i="14"/>
  <c r="B15" i="14"/>
  <c r="B14" i="14"/>
  <c r="B13" i="14"/>
  <c r="G26" i="14"/>
  <c r="G22" i="12" s="1"/>
  <c r="F26" i="14"/>
  <c r="F22" i="12" s="1"/>
  <c r="E26" i="14"/>
  <c r="E22" i="12" s="1"/>
  <c r="D26" i="14"/>
  <c r="D22" i="12" s="1"/>
  <c r="G28" i="15"/>
  <c r="G20" i="13" s="1"/>
  <c r="F28" i="15"/>
  <c r="F20" i="13" s="1"/>
  <c r="E28" i="15"/>
  <c r="E20" i="13" s="1"/>
  <c r="D28" i="15"/>
  <c r="D20" i="13" s="1"/>
  <c r="C28" i="15"/>
  <c r="C20" i="13" s="1"/>
  <c r="B28" i="15"/>
  <c r="B20" i="13" s="1"/>
  <c r="G13" i="15"/>
  <c r="G19" i="13" s="1"/>
  <c r="F13" i="15"/>
  <c r="E13" i="15"/>
  <c r="E19" i="13" s="1"/>
  <c r="D13" i="15"/>
  <c r="C13" i="15"/>
  <c r="C19" i="13" s="1"/>
  <c r="B13" i="15"/>
  <c r="G11" i="14"/>
  <c r="G21" i="12" s="1"/>
  <c r="F11" i="14"/>
  <c r="E11" i="14"/>
  <c r="E21" i="12" s="1"/>
  <c r="D11" i="14"/>
  <c r="B22" i="12" l="1"/>
  <c r="I20" i="18"/>
  <c r="I19" i="18"/>
  <c r="E8" i="17"/>
  <c r="C22" i="12"/>
  <c r="B26" i="14"/>
  <c r="E43" i="11"/>
  <c r="E14" i="11"/>
  <c r="E7" i="11" s="1"/>
  <c r="B29" i="10"/>
  <c r="G28" i="9"/>
  <c r="I18" i="7" s="1"/>
  <c r="F28" i="9"/>
  <c r="H18" i="7" s="1"/>
  <c r="E28" i="9"/>
  <c r="G18" i="7" s="1"/>
  <c r="D28" i="9"/>
  <c r="F18" i="7" s="1"/>
  <c r="C28" i="9"/>
  <c r="E18" i="7" s="1"/>
  <c r="B28" i="9"/>
  <c r="D18" i="7" s="1"/>
  <c r="G27" i="8"/>
  <c r="C18" i="7" s="1"/>
  <c r="F27" i="8"/>
  <c r="B18" i="7" s="1"/>
  <c r="E27" i="8"/>
  <c r="E18" i="6" s="1"/>
  <c r="D27" i="8"/>
  <c r="D18" i="6" s="1"/>
  <c r="G12" i="9"/>
  <c r="I17" i="7" s="1"/>
  <c r="E12" i="9"/>
  <c r="G17" i="7" s="1"/>
  <c r="C12" i="9"/>
  <c r="E17" i="7" s="1"/>
  <c r="G11" i="8"/>
  <c r="C17" i="7" s="1"/>
  <c r="E11" i="8"/>
  <c r="E17" i="6" s="1"/>
  <c r="C15" i="6"/>
  <c r="C14" i="6"/>
  <c r="C13" i="6"/>
  <c r="C12" i="6"/>
  <c r="C11" i="6"/>
  <c r="C10" i="6"/>
  <c r="C9" i="6"/>
  <c r="B9" i="6"/>
  <c r="B10" i="6"/>
  <c r="B11" i="6"/>
  <c r="B12" i="6"/>
  <c r="B13" i="6"/>
  <c r="B14" i="6"/>
  <c r="B15" i="6"/>
  <c r="B16" i="6"/>
  <c r="B17" i="6"/>
  <c r="B18" i="6" l="1"/>
  <c r="C18" i="6"/>
  <c r="B11" i="1"/>
  <c r="C38" i="3"/>
  <c r="C26" i="3" s="1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3" i="3"/>
  <c r="C11" i="3" s="1"/>
  <c r="C22" i="3"/>
  <c r="C21" i="3"/>
  <c r="C20" i="3"/>
  <c r="C19" i="3"/>
  <c r="C18" i="3"/>
  <c r="C17" i="3"/>
  <c r="C16" i="3"/>
  <c r="C15" i="3"/>
  <c r="C14" i="3"/>
  <c r="C13" i="3"/>
  <c r="C12" i="3"/>
  <c r="B23" i="3"/>
  <c r="B22" i="3"/>
  <c r="B21" i="3"/>
  <c r="B20" i="3"/>
  <c r="B19" i="3"/>
  <c r="B18" i="3"/>
  <c r="B17" i="3"/>
  <c r="B16" i="3"/>
  <c r="B15" i="3"/>
  <c r="B14" i="3"/>
  <c r="B13" i="3"/>
  <c r="B12" i="3"/>
  <c r="E26" i="3"/>
  <c r="E20" i="1" s="1"/>
  <c r="D26" i="3"/>
  <c r="D20" i="1" s="1"/>
  <c r="G10" i="4"/>
  <c r="G19" i="2" s="1"/>
  <c r="F10" i="4"/>
  <c r="F19" i="2" s="1"/>
  <c r="E10" i="4"/>
  <c r="E19" i="2" s="1"/>
  <c r="D10" i="4"/>
  <c r="D19" i="2" s="1"/>
  <c r="C10" i="4"/>
  <c r="C19" i="2" s="1"/>
  <c r="B10" i="4"/>
  <c r="B19" i="2" s="1"/>
  <c r="G25" i="4"/>
  <c r="G20" i="2" s="1"/>
  <c r="F25" i="4"/>
  <c r="F20" i="2" s="1"/>
  <c r="E25" i="4"/>
  <c r="E20" i="2" s="1"/>
  <c r="D25" i="4"/>
  <c r="D20" i="2" s="1"/>
  <c r="C25" i="4"/>
  <c r="C20" i="2" s="1"/>
  <c r="B25" i="4"/>
  <c r="B20" i="2" s="1"/>
  <c r="F11" i="3"/>
  <c r="F19" i="1" s="1"/>
  <c r="D11" i="3"/>
  <c r="D19" i="1" s="1"/>
  <c r="G11" i="3"/>
  <c r="G19" i="1" s="1"/>
  <c r="E11" i="3"/>
  <c r="E19" i="1" s="1"/>
  <c r="B19" i="1" l="1"/>
  <c r="B11" i="3"/>
  <c r="B26" i="3"/>
  <c r="I24" i="21"/>
  <c r="I12" i="21" s="1"/>
  <c r="H24" i="21"/>
  <c r="I23" i="21"/>
  <c r="H23" i="21"/>
  <c r="I22" i="21"/>
  <c r="H22" i="21"/>
  <c r="I21" i="21"/>
  <c r="H21" i="21"/>
  <c r="I20" i="21"/>
  <c r="H20" i="21"/>
  <c r="I19" i="21"/>
  <c r="H19" i="21"/>
  <c r="I18" i="21"/>
  <c r="H18" i="21"/>
  <c r="I17" i="21"/>
  <c r="H17" i="21"/>
  <c r="I16" i="21"/>
  <c r="H16" i="21"/>
  <c r="I15" i="21"/>
  <c r="H15" i="21"/>
  <c r="I14" i="21"/>
  <c r="I13" i="21"/>
  <c r="H13" i="21"/>
  <c r="B12" i="21"/>
  <c r="I26" i="20"/>
  <c r="H26" i="20"/>
  <c r="I23" i="20"/>
  <c r="I11" i="20" s="1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B11" i="20"/>
  <c r="H37" i="19"/>
  <c r="H26" i="19"/>
  <c r="H19" i="18"/>
  <c r="H18" i="18"/>
  <c r="I17" i="18"/>
  <c r="H17" i="18"/>
  <c r="I16" i="18"/>
  <c r="H16" i="18"/>
  <c r="I15" i="18"/>
  <c r="H15" i="18"/>
  <c r="I14" i="18"/>
  <c r="H14" i="18"/>
  <c r="I13" i="18"/>
  <c r="H13" i="18"/>
  <c r="I12" i="18"/>
  <c r="H12" i="18"/>
  <c r="I11" i="18"/>
  <c r="H11" i="18"/>
  <c r="F25" i="17"/>
  <c r="D25" i="17"/>
  <c r="C25" i="17"/>
  <c r="B25" i="17"/>
  <c r="F18" i="17"/>
  <c r="D18" i="17"/>
  <c r="C18" i="17"/>
  <c r="F10" i="17"/>
  <c r="D10" i="17"/>
  <c r="C10" i="17"/>
  <c r="B10" i="17"/>
  <c r="B31" i="16"/>
  <c r="B30" i="16"/>
  <c r="B29" i="16"/>
  <c r="B28" i="16"/>
  <c r="B27" i="16"/>
  <c r="B26" i="16"/>
  <c r="B25" i="16"/>
  <c r="B24" i="16"/>
  <c r="B23" i="16"/>
  <c r="B19" i="16"/>
  <c r="B18" i="16"/>
  <c r="B17" i="16"/>
  <c r="B16" i="16"/>
  <c r="B15" i="16"/>
  <c r="B14" i="16"/>
  <c r="B13" i="16"/>
  <c r="B12" i="16"/>
  <c r="B11" i="16"/>
  <c r="C11" i="14"/>
  <c r="F19" i="13"/>
  <c r="D19" i="13"/>
  <c r="B19" i="13"/>
  <c r="F18" i="13"/>
  <c r="D18" i="13"/>
  <c r="B18" i="13"/>
  <c r="F21" i="12"/>
  <c r="D21" i="12"/>
  <c r="F20" i="12"/>
  <c r="D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F43" i="11"/>
  <c r="F7" i="11" s="1"/>
  <c r="D43" i="11"/>
  <c r="C43" i="11"/>
  <c r="B43" i="11"/>
  <c r="D14" i="11"/>
  <c r="C14" i="11"/>
  <c r="B14" i="11"/>
  <c r="B28" i="10"/>
  <c r="B27" i="10"/>
  <c r="B26" i="10"/>
  <c r="B25" i="10"/>
  <c r="B24" i="10"/>
  <c r="B23" i="10"/>
  <c r="B22" i="10"/>
  <c r="B21" i="10"/>
  <c r="B20" i="10"/>
  <c r="B17" i="10"/>
  <c r="B16" i="10"/>
  <c r="B15" i="10"/>
  <c r="B14" i="10"/>
  <c r="B13" i="10"/>
  <c r="B12" i="10"/>
  <c r="B11" i="10"/>
  <c r="B10" i="10"/>
  <c r="B9" i="10"/>
  <c r="C11" i="8"/>
  <c r="B31" i="6"/>
  <c r="B30" i="6"/>
  <c r="B29" i="6"/>
  <c r="B28" i="6"/>
  <c r="B27" i="6"/>
  <c r="B26" i="6"/>
  <c r="B25" i="6"/>
  <c r="B24" i="6"/>
  <c r="B23" i="6"/>
  <c r="F18" i="2"/>
  <c r="D18" i="2"/>
  <c r="B18" i="2"/>
  <c r="D18" i="1"/>
  <c r="F18" i="1"/>
  <c r="B12" i="1"/>
  <c r="C12" i="1"/>
  <c r="B13" i="1"/>
  <c r="C13" i="1"/>
  <c r="B14" i="1"/>
  <c r="C14" i="1"/>
  <c r="B15" i="1"/>
  <c r="C15" i="1"/>
  <c r="B16" i="1"/>
  <c r="C16" i="1"/>
  <c r="B17" i="1"/>
  <c r="C17" i="1"/>
  <c r="C19" i="1"/>
  <c r="C11" i="1"/>
  <c r="B21" i="12" l="1"/>
  <c r="B8" i="17"/>
  <c r="C8" i="17"/>
  <c r="D8" i="17"/>
  <c r="H11" i="20"/>
  <c r="F8" i="17"/>
  <c r="H12" i="21"/>
  <c r="B10" i="19"/>
  <c r="H12" i="19"/>
  <c r="H14" i="19"/>
  <c r="H16" i="19"/>
  <c r="H18" i="19"/>
  <c r="H20" i="19"/>
  <c r="H22" i="19"/>
  <c r="I37" i="19"/>
  <c r="I25" i="19" s="1"/>
  <c r="I28" i="19"/>
  <c r="I30" i="19"/>
  <c r="I32" i="19"/>
  <c r="I34" i="19"/>
  <c r="I11" i="19"/>
  <c r="I13" i="19"/>
  <c r="I17" i="19"/>
  <c r="I19" i="19"/>
  <c r="H28" i="19"/>
  <c r="H30" i="19"/>
  <c r="H32" i="19"/>
  <c r="H34" i="19"/>
  <c r="H36" i="19"/>
  <c r="I21" i="19"/>
  <c r="I36" i="19"/>
  <c r="H11" i="19"/>
  <c r="H13" i="19"/>
  <c r="H15" i="19"/>
  <c r="H17" i="19"/>
  <c r="H19" i="19"/>
  <c r="H21" i="19"/>
  <c r="I12" i="19"/>
  <c r="I14" i="19"/>
  <c r="I16" i="19"/>
  <c r="I18" i="19"/>
  <c r="I20" i="19"/>
  <c r="I22" i="19"/>
  <c r="I10" i="19" s="1"/>
  <c r="I27" i="19"/>
  <c r="I29" i="19"/>
  <c r="I31" i="19"/>
  <c r="I33" i="19"/>
  <c r="I35" i="19"/>
  <c r="I15" i="19"/>
  <c r="H29" i="19"/>
  <c r="H31" i="19"/>
  <c r="H33" i="19"/>
  <c r="H35" i="19"/>
  <c r="C20" i="12"/>
  <c r="B11" i="14"/>
  <c r="B20" i="12"/>
  <c r="C21" i="12"/>
  <c r="B7" i="11"/>
  <c r="C7" i="11"/>
  <c r="D7" i="11"/>
  <c r="C17" i="6"/>
  <c r="B18" i="1"/>
  <c r="C18" i="1"/>
  <c r="I26" i="19"/>
  <c r="H27" i="19"/>
  <c r="H10" i="19" l="1"/>
  <c r="H25" i="19"/>
</calcChain>
</file>

<file path=xl/sharedStrings.xml><?xml version="1.0" encoding="utf-8"?>
<sst xmlns="http://schemas.openxmlformats.org/spreadsheetml/2006/main" count="876" uniqueCount="226">
  <si>
    <t>ELECTRICITY</t>
  </si>
  <si>
    <t>(Consumption in Million KWH)</t>
  </si>
  <si>
    <t>TOTAL</t>
  </si>
  <si>
    <t>DOMESTIC</t>
  </si>
  <si>
    <t>COMMERCIAL</t>
  </si>
  <si>
    <t>YEAR</t>
  </si>
  <si>
    <t>Consumption</t>
  </si>
  <si>
    <t xml:space="preserve">      No. of</t>
  </si>
  <si>
    <t xml:space="preserve">     No. of</t>
  </si>
  <si>
    <t>Consumers</t>
  </si>
  <si>
    <t>INDUSTRIAL</t>
  </si>
  <si>
    <t>AGRICULTURAL</t>
  </si>
  <si>
    <t xml:space="preserve"> Consumption</t>
  </si>
  <si>
    <t>KWH  =  Kilowatt Hours.</t>
  </si>
  <si>
    <t xml:space="preserve">*OTHERS    </t>
  </si>
  <si>
    <t xml:space="preserve">   No. of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</si>
  <si>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</si>
  <si>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</si>
  <si>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</si>
  <si>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</si>
  <si>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</si>
  <si>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</si>
  <si>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</si>
  <si>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</si>
  <si>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</si>
  <si>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 xml:space="preserve"> *  Others include public and bulk supply lighting.</t>
  </si>
  <si>
    <t>7.02     ELECTRICITY CONSUMPTION AND NUMBER OF CONSUMERS</t>
  </si>
  <si>
    <t>MONTH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</si>
  <si>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</si>
  <si>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</si>
  <si>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</si>
  <si>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</si>
  <si>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</si>
  <si>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</si>
  <si>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</si>
  <si>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</si>
  <si>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</si>
  <si>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</si>
  <si>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</si>
  <si>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</si>
  <si>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 7.02      ELECTRICITY CONSUMPTION AND NUMBER OF CONSUMERS</t>
  </si>
  <si>
    <t>AGRICULTURE</t>
  </si>
  <si>
    <t>July</t>
  </si>
  <si>
    <t>No. of Consumers</t>
  </si>
  <si>
    <t>(Consumption in Million  KWH)</t>
  </si>
  <si>
    <t xml:space="preserve"> INDUSTRIAL</t>
  </si>
  <si>
    <t xml:space="preserve">*OTHERS </t>
  </si>
  <si>
    <t xml:space="preserve">7.04   CONSUMPTION AND NUMBER OF ELECTRICITY CONSUMERS </t>
  </si>
  <si>
    <t xml:space="preserve">7.04    CONSUMPTION AND NUMBER OF ELECTRICITY CONSUMERS </t>
  </si>
  <si>
    <t>(In Numbers)</t>
  </si>
  <si>
    <t xml:space="preserve">Industrial </t>
  </si>
  <si>
    <t xml:space="preserve">Tube Wells </t>
  </si>
  <si>
    <t>NEW CONNECTIONS GIVEN</t>
  </si>
  <si>
    <t xml:space="preserve"> APPLICATION PENDING ( AS ON 30TH JUNE )</t>
  </si>
  <si>
    <t xml:space="preserve">7.06      INSTALLED GENERATING CAPACITY OF POWER STATISTICS </t>
  </si>
  <si>
    <t>(In Mega Watts)</t>
  </si>
  <si>
    <t>TYPE / POWER STATION</t>
  </si>
  <si>
    <t>SINDH</t>
  </si>
  <si>
    <t>THERMAL</t>
  </si>
  <si>
    <t xml:space="preserve">Jamshoro </t>
  </si>
  <si>
    <t>Guddu 1-4</t>
  </si>
  <si>
    <t>LAKHRA</t>
  </si>
  <si>
    <t>GAS TURBINE/ COMBINED CYCLE</t>
  </si>
  <si>
    <t>Kotri (Gas/HSD)</t>
  </si>
  <si>
    <t>Guddu 5-13/ 747</t>
  </si>
  <si>
    <t>TNB Liberty Power (Gas/ HSD)</t>
  </si>
  <si>
    <t>Engro Power (Gas/ HSD)</t>
  </si>
  <si>
    <t>Foundation Power</t>
  </si>
  <si>
    <t>WIND</t>
  </si>
  <si>
    <t>FFCEL</t>
  </si>
  <si>
    <t>ZEPL</t>
  </si>
  <si>
    <t>FWEL-II</t>
  </si>
  <si>
    <t>-</t>
  </si>
  <si>
    <t>TGF</t>
  </si>
  <si>
    <t>FWEL-I</t>
  </si>
  <si>
    <t>Sapphire Wind Power Co. ltd.</t>
  </si>
  <si>
    <t>Gul Ahmed</t>
  </si>
  <si>
    <t>Master Wind Power</t>
  </si>
  <si>
    <t>Sachal Wind (SEDL)</t>
  </si>
  <si>
    <t>Tapal Wind</t>
  </si>
  <si>
    <t>Tenega Genrasi</t>
  </si>
  <si>
    <t xml:space="preserve">Artistic </t>
  </si>
  <si>
    <t>Jhimpir Power</t>
  </si>
  <si>
    <t>Hawa  (HEPL)</t>
  </si>
  <si>
    <t>Younus Energy</t>
  </si>
  <si>
    <t>Baggasse</t>
  </si>
  <si>
    <t>JDW-III</t>
  </si>
  <si>
    <t xml:space="preserve">7.07          CONSUMPTION AND NUMBER  OF CONSUMERS   OF </t>
  </si>
  <si>
    <t xml:space="preserve">7.07            CONSUMPTION AND NUMBER OF CONSUMERS  OF </t>
  </si>
  <si>
    <t>2010- 11</t>
  </si>
  <si>
    <t>KWH    =  Kilowatt Hours.</t>
  </si>
  <si>
    <t>7.08      CONSUMPTION AND NUMBER OF CONSUMERS OF ELECTRICITY</t>
  </si>
  <si>
    <t>Commercial</t>
  </si>
  <si>
    <t>THERMAL &amp; GAS</t>
  </si>
  <si>
    <t>Bin Qasim Power Station-I</t>
  </si>
  <si>
    <t>Unit-1</t>
  </si>
  <si>
    <t>Unit-2</t>
  </si>
  <si>
    <t>Unit-3</t>
  </si>
  <si>
    <t>Unit-4</t>
  </si>
  <si>
    <t>Unit-5</t>
  </si>
  <si>
    <t>Unit-6</t>
  </si>
  <si>
    <t>GAS TURBINE</t>
  </si>
  <si>
    <t>Bin Qasim Power Station-II</t>
  </si>
  <si>
    <t>GT-1</t>
  </si>
  <si>
    <t>GT-2</t>
  </si>
  <si>
    <t>GT-3</t>
  </si>
  <si>
    <t>ST</t>
  </si>
  <si>
    <t>Korangi Town Gas Turbine PS-II</t>
  </si>
  <si>
    <t>SITE Gas Turbine Power Station-II</t>
  </si>
  <si>
    <t>Korangi Combine Cycle Power Plant</t>
  </si>
  <si>
    <t>GT-4</t>
  </si>
  <si>
    <t>ST-1</t>
  </si>
  <si>
    <t>ST-2</t>
  </si>
  <si>
    <t>GAS</t>
  </si>
  <si>
    <t>(Consumption in Million Cubic Feet)</t>
  </si>
  <si>
    <t xml:space="preserve"> </t>
  </si>
  <si>
    <t xml:space="preserve"> 2010-11</t>
  </si>
  <si>
    <t>7.12             CONSUMPTION AND NUMBER OF CONSUMERS OF GAS</t>
  </si>
  <si>
    <t>(Consumption in "000" Cubic Meters)</t>
  </si>
  <si>
    <t xml:space="preserve">7.13    CONSUMPTION AND NUMBER OF CONSUMERS OF KARACHI GAS </t>
  </si>
  <si>
    <t>(Consumption in "000" Cubic Metres)</t>
  </si>
  <si>
    <t xml:space="preserve">7.14        CONSUMPTION AND NUMBER OF CONSUMERS OF INDUS GAS </t>
  </si>
  <si>
    <t>MINING</t>
  </si>
  <si>
    <t>7.15    PRODUCTION OF SELECTED MINERALS IN SINDH,</t>
  </si>
  <si>
    <t>(In "000" Kgs.)</t>
  </si>
  <si>
    <t>MINERAL</t>
  </si>
  <si>
    <t>Iron Ore</t>
  </si>
  <si>
    <t>Clay</t>
  </si>
  <si>
    <t>China Clay</t>
  </si>
  <si>
    <t>Clay (Shale)</t>
  </si>
  <si>
    <t>Chalk</t>
  </si>
  <si>
    <t>Dolomite</t>
  </si>
  <si>
    <t>Fuller's Earth</t>
  </si>
  <si>
    <t>Ord.Sand</t>
  </si>
  <si>
    <t>Gravel</t>
  </si>
  <si>
    <t>Lake Salt</t>
  </si>
  <si>
    <t>Lime Stone</t>
  </si>
  <si>
    <t>Laterite</t>
  </si>
  <si>
    <t>Marble</t>
  </si>
  <si>
    <t>silica Sand</t>
  </si>
  <si>
    <t>Trona</t>
  </si>
  <si>
    <t>Granite</t>
  </si>
  <si>
    <t>Mouram</t>
  </si>
  <si>
    <t>Boxid Iron</t>
  </si>
  <si>
    <t>Rati/ Bajri</t>
  </si>
  <si>
    <t>2018-19</t>
  </si>
  <si>
    <t>IN SINDH, 2009-10 TO 2018-19</t>
  </si>
  <si>
    <t xml:space="preserve">      BY MONTH  IN SINDH,  2017-18 TO 2018-19</t>
  </si>
  <si>
    <t>UNITS SOLD</t>
  </si>
  <si>
    <t>BY MONTH  WAPDA IN SINDH, 2017-18 TO 2018-19</t>
  </si>
  <si>
    <t>AND  UNITS  SOLD  BY WAPDA IN SINDH, 2009-10 TO 2018-19</t>
  </si>
  <si>
    <t xml:space="preserve">7.03     CONSUMPTION, NUMBER OF ELECTRICITY CONSUMERS  </t>
  </si>
  <si>
    <t>Household &amp; Commercial</t>
  </si>
  <si>
    <t xml:space="preserve">     NATIONAL GRID WAPDA IN SINDH, 2014-15 TO 2018-19</t>
  </si>
  <si>
    <t>ELECTRICITY BY K-ELECTRIC  IN SINDH, 2009-10 TO 2018-19</t>
  </si>
  <si>
    <t>OF K-ELECTRIC BY MONTH  IN SINDH, 2017-18 TO 2018-19</t>
  </si>
  <si>
    <t>Household  (Residential)</t>
  </si>
  <si>
    <t xml:space="preserve">TOTAL  </t>
  </si>
  <si>
    <t>IN SINDH   2009-10 TO 2018-19</t>
  </si>
  <si>
    <t>BY MONTH/GROUPS IN SINDH, 2017-18 TO 2018-19</t>
  </si>
  <si>
    <t>Bentonite</t>
  </si>
  <si>
    <t>2014-15 TO 2018-19</t>
  </si>
  <si>
    <t>Port Qasim Coal</t>
  </si>
  <si>
    <t>Engro Thar Coal</t>
  </si>
  <si>
    <t>Dawood Wind (HDDPL)</t>
  </si>
  <si>
    <t>Metro Wind</t>
  </si>
  <si>
    <t>TGT</t>
  </si>
  <si>
    <t>UEP Wind Power</t>
  </si>
  <si>
    <t>TGS Energy</t>
  </si>
  <si>
    <t>Tricon Boston (A+B+C)</t>
  </si>
  <si>
    <t>ZEPHYR (Gharo)</t>
  </si>
  <si>
    <t>Coal</t>
  </si>
  <si>
    <t>Others include public and bulk supply lighting.</t>
  </si>
  <si>
    <t xml:space="preserve">OTHERS </t>
  </si>
  <si>
    <t xml:space="preserve">7.01          ELECTRICITY CONSUMPTION AND NUMBER OF </t>
  </si>
  <si>
    <t xml:space="preserve">               (ii)  WAPDA House, Statistical wing Lahore.</t>
  </si>
  <si>
    <t>*Others include public and bulk supply lighting.</t>
  </si>
  <si>
    <t>OTHERS*</t>
  </si>
  <si>
    <t xml:space="preserve">                (ii)  WAPDA House, Statistical wing Lahore.</t>
  </si>
  <si>
    <t xml:space="preserve">7.03      CONSUMPTION, NUMBER OF ELECTRICITY  </t>
  </si>
  <si>
    <t xml:space="preserve"> CONSUMERS AND  UNITS  SOLD  BY WAPDA IN SINDH </t>
  </si>
  <si>
    <t>2009-10 TO 2018-19</t>
  </si>
  <si>
    <t xml:space="preserve"> APPLICATIONS PENDING WITH WAPDA BY </t>
  </si>
  <si>
    <t xml:space="preserve"> CONSUMERS GROUPS IN SINDH, 2009-10 TO 2018-19</t>
  </si>
  <si>
    <t>Others*</t>
  </si>
  <si>
    <t>*Others include Bulk, Street Lights etc</t>
  </si>
  <si>
    <t xml:space="preserve">ELECTRICITY BY K-ELECTRIC  IN SINDH, </t>
  </si>
  <si>
    <t>7.08     CONSUMPTION AND NUMBER OF CONSUMERS OF</t>
  </si>
  <si>
    <t xml:space="preserve"> ELECTRICITY OF K-ELECTRIC BY MONTH  IN SINDH, </t>
  </si>
  <si>
    <t>2017-18 TO 2018-19</t>
  </si>
  <si>
    <t>BY CONSUMERS GROUPS IN SINDH, 2009-10 TO 2018-19</t>
  </si>
  <si>
    <t>*Other category includes Agriculture, Bulk, Street Lights etc.</t>
  </si>
  <si>
    <t xml:space="preserve">7.11        CONSUMPTION AND NUMBER OF CONSUMERS OF GAS BY GROUPS </t>
  </si>
  <si>
    <t>na*</t>
  </si>
  <si>
    <t>*na: not available</t>
  </si>
  <si>
    <t xml:space="preserve">                (ii) Statistical Wing, WAPDA, Lahore.</t>
  </si>
  <si>
    <t xml:space="preserve"> AND APPLICATIONS PENDING WITH K-ELECTRIC </t>
  </si>
  <si>
    <t>7.01        ELECTRICITY CONSUMPTION AND NUMBER OF CONSUMERS</t>
  </si>
  <si>
    <t/>
  </si>
  <si>
    <t>Figure No. 10 Installed Electricity Generation Capacity of Power Stations and Generated VS Consumed in Sindh, 2010-11 TO 2018-19</t>
  </si>
  <si>
    <t xml:space="preserve">                 KWH  =  Kilowatt Hours.</t>
  </si>
  <si>
    <t>Figure No. 11     Electricity Generation Capacity in Sindh (by WAPDA and K-Electric)                 2008-09 to 2018-19</t>
  </si>
  <si>
    <t>Cont…</t>
  </si>
  <si>
    <r>
      <rPr>
        <b/>
        <sz val="10"/>
        <rFont val="Times New Roman"/>
        <family val="1"/>
      </rPr>
      <t>Note:</t>
    </r>
    <r>
      <rPr>
        <sz val="10"/>
        <rFont val="Times New Roman"/>
        <family val="1"/>
      </rPr>
      <t xml:space="preserve"> Earlier electiricity consumed by hospitals is counted in domestic category. As per revised policy, now it is a part of category of "Other" since April, 2018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</si>
  <si>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(i) K- Electric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</si>
  <si>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(i)     K- Electric</t>
    </r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</si>
  <si>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Statistical Wing, WAPDA, Lahore.</t>
    </r>
  </si>
  <si>
    <r>
      <rPr>
        <b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 (i)   K- Electric  (ii)   WAPDA House,Statistical Wing Lahore.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</si>
  <si>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Statistical Wing, WAPDA, Lahore.</t>
    </r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</si>
  <si>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NTDC, Lahore.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</si>
  <si>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K-Electric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</si>
  <si>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K-Electric Karachi</t>
    </r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</si>
  <si>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K-Electric, Karachi.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</si>
  <si>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K-Electric, Karachi.</t>
    </r>
  </si>
  <si>
    <r>
      <t xml:space="preserve"> </t>
    </r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Sui Southern Gas Co. Ltd. (Formerly Karachi and Indus Gas Company Limited).</t>
    </r>
  </si>
  <si>
    <r>
      <rPr>
        <b/>
        <sz val="10"/>
        <rFont val="Times New Roman"/>
        <family val="1"/>
      </rPr>
      <t>Source: -</t>
    </r>
    <r>
      <rPr>
        <sz val="10"/>
        <rFont val="Times New Roman"/>
        <family val="1"/>
      </rPr>
      <t xml:space="preserve">  Sui Southern Gas Company Limited (Formerly Karachi and Indus Gas Company Limited).</t>
    </r>
  </si>
  <si>
    <r>
      <rPr>
        <b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Sui Southern Gas Company Limited (Formerly Karachi and Indus Gas Company Limited). 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</si>
  <si>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Sui Southern Gas Company Limltied (Formerly Karachi and Indus Gas Company Limited).</t>
    </r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</si>
  <si>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Mines and Minerals Development Department Government of Sindh</t>
    </r>
  </si>
  <si>
    <r>
      <rPr>
        <b/>
        <sz val="10"/>
        <rFont val="Times New Roman"/>
        <family val="1"/>
      </rPr>
      <t xml:space="preserve">Source:- </t>
    </r>
    <r>
      <rPr>
        <sz val="10"/>
        <rFont val="Times New Roman"/>
        <family val="1"/>
      </rPr>
      <t xml:space="preserve">   (i)     K- Electric</t>
    </r>
  </si>
  <si>
    <t xml:space="preserve">              'CONSUMERS IN SINDH, 2009-10 TO 2018-19</t>
  </si>
  <si>
    <t xml:space="preserve">7.05      NEW ELECTRICITY CONNECTIONS GIVEN AND </t>
  </si>
  <si>
    <t xml:space="preserve">7.09     NEW ELECTRICITY CONNECTIONS GIVEN  </t>
  </si>
  <si>
    <t xml:space="preserve">7.10             INSTALLED GENERATING CAPACITY OF </t>
  </si>
  <si>
    <t xml:space="preserve">             POWER STATISTICS  K-ELECTRIC, 2014-15 TO 2018-19</t>
  </si>
  <si>
    <t xml:space="preserve">                        BY MONTH GROUP IN SINDH, 2017-18 TO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</si>
</sst>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#,##0;[Red]#,##0"/>
    <numFmt numFmtId="167" formatCode="[$-409]mmm\-yy;@"/>
  </numFmts>
  <fonts count="12" x14ac:knownFonts="1">
    <font>
      <sz val="14"/>
      <name val="Tms Rm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ms Rmn"/>
      <family val="1"/>
    </font>
    <font>
      <sz val="12"/>
      <name val="Tms Rmn"/>
      <family val="1"/>
    </font>
    <font>
      <b/>
      <i/>
      <sz val="10"/>
      <name val="Times New Roman"/>
      <family val="1"/>
    </font>
    <font>
      <b/>
      <u val="double"/>
      <sz val="10"/>
      <name val="Times New Roman"/>
      <family val="1"/>
    </font>
    <font>
      <i/>
      <sz val="10"/>
      <name val="Times New Roman"/>
      <family val="1"/>
    </font>
    <font>
      <u val="doub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43" fontId="2" fillId="0" borderId="0" applyFont="0" applyFill="0" applyBorder="0" applyAlignment="0" applyProtection="0"/>
  </cellStyleXfs>
  <cellXfs count="282">
    <xf numFmtId="164" fontId="0" fillId="0" borderId="0" xfId="0"/>
    <xf numFmtId="164" fontId="3" fillId="0" borderId="0" xfId="0" applyFont="1"/>
    <xf numFmtId="164" fontId="6" fillId="0" borderId="0" xfId="0" applyFont="1"/>
    <xf numFmtId="164" fontId="1" fillId="0" borderId="0" xfId="0" quotePrefix="1" applyFont="1" applyAlignment="1"/>
    <xf numFmtId="164" fontId="4" fillId="0" borderId="0" xfId="0" applyFont="1"/>
    <xf numFmtId="164" fontId="2" fillId="0" borderId="0" xfId="0" applyFont="1"/>
    <xf numFmtId="164" fontId="5" fillId="0" borderId="0" xfId="0" applyFont="1"/>
    <xf numFmtId="164" fontId="2" fillId="0" borderId="0" xfId="0" quotePrefix="1" applyFont="1" applyAlignment="1"/>
    <xf numFmtId="164" fontId="2" fillId="0" borderId="0" xfId="0" applyFont="1" applyAlignment="1"/>
    <xf numFmtId="164" fontId="2" fillId="0" borderId="0" xfId="0" quotePrefix="1" applyFont="1" applyAlignment="1">
      <alignment horizontal="right"/>
    </xf>
    <xf numFmtId="164" fontId="4" fillId="0" borderId="0" xfId="0" quotePrefix="1" applyFont="1" applyAlignment="1"/>
    <xf numFmtId="164" fontId="7" fillId="0" borderId="0" xfId="0" applyFont="1"/>
    <xf numFmtId="164" fontId="2" fillId="0" borderId="0" xfId="0" applyFont="1" applyAlignment="1">
      <alignment horizontal="right"/>
    </xf>
    <xf numFmtId="164" fontId="2" fillId="0" borderId="1" xfId="0" quotePrefix="1" applyFont="1" applyBorder="1" applyAlignment="1">
      <alignment horizontal="left"/>
    </xf>
    <xf numFmtId="164" fontId="2" fillId="0" borderId="1" xfId="0" applyFont="1" applyBorder="1" applyAlignment="1">
      <alignment horizontal="fill"/>
    </xf>
    <xf numFmtId="164" fontId="2" fillId="0" borderId="1" xfId="0" applyFont="1" applyBorder="1" applyAlignment="1">
      <alignment horizontal="right"/>
    </xf>
    <xf numFmtId="166" fontId="2" fillId="0" borderId="0" xfId="0" applyNumberFormat="1" applyFont="1"/>
    <xf numFmtId="165" fontId="2" fillId="0" borderId="0" xfId="1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37" fontId="1" fillId="0" borderId="0" xfId="0" applyNumberFormat="1" applyFont="1" applyBorder="1" applyProtection="1"/>
    <xf numFmtId="165" fontId="2" fillId="0" borderId="0" xfId="1" applyNumberFormat="1" applyFont="1" applyBorder="1"/>
    <xf numFmtId="164" fontId="2" fillId="0" borderId="0" xfId="0" applyFont="1" applyBorder="1"/>
    <xf numFmtId="164" fontId="2" fillId="0" borderId="0" xfId="0" quotePrefix="1" applyFont="1" applyAlignment="1">
      <alignment horizontal="left"/>
    </xf>
    <xf numFmtId="164" fontId="2" fillId="0" borderId="0" xfId="0" applyFont="1" applyAlignment="1">
      <alignment horizontal="left"/>
    </xf>
    <xf numFmtId="164" fontId="2" fillId="0" borderId="0" xfId="0" applyFont="1" applyBorder="1" applyAlignment="1">
      <alignment horizontal="left"/>
    </xf>
    <xf numFmtId="164" fontId="1" fillId="0" borderId="0" xfId="0" applyFont="1" applyAlignment="1">
      <alignment horizontal="centerContinuous"/>
    </xf>
    <xf numFmtId="164" fontId="2" fillId="0" borderId="0" xfId="0" applyFont="1" applyAlignment="1">
      <alignment horizontal="centerContinuous"/>
    </xf>
    <xf numFmtId="164" fontId="1" fillId="0" borderId="0" xfId="0" applyFont="1"/>
    <xf numFmtId="164" fontId="8" fillId="0" borderId="0" xfId="0" applyFont="1" applyAlignment="1">
      <alignment horizontal="right"/>
    </xf>
    <xf numFmtId="164" fontId="1" fillId="0" borderId="0" xfId="0" quotePrefix="1" applyFont="1" applyAlignment="1">
      <alignment horizontal="right"/>
    </xf>
    <xf numFmtId="164" fontId="1" fillId="0" borderId="2" xfId="0" applyFont="1" applyBorder="1" applyAlignment="1">
      <alignment wrapText="1"/>
    </xf>
    <xf numFmtId="164" fontId="1" fillId="0" borderId="2" xfId="0" applyFont="1" applyBorder="1" applyAlignment="1">
      <alignment horizontal="center" vertical="center" wrapText="1"/>
    </xf>
    <xf numFmtId="164" fontId="2" fillId="0" borderId="0" xfId="0" applyFont="1" applyAlignment="1">
      <alignment wrapText="1"/>
    </xf>
    <xf numFmtId="164" fontId="1" fillId="0" borderId="4" xfId="0" applyFont="1" applyBorder="1" applyAlignment="1">
      <alignment horizontal="center" wrapText="1"/>
    </xf>
    <xf numFmtId="164" fontId="1" fillId="0" borderId="4" xfId="0" applyFont="1" applyBorder="1" applyAlignment="1">
      <alignment horizontal="right" vertical="center" wrapText="1"/>
    </xf>
    <xf numFmtId="164" fontId="2" fillId="0" borderId="0" xfId="0" quotePrefix="1" applyFont="1" applyBorder="1" applyAlignment="1">
      <alignment horizontal="left"/>
    </xf>
    <xf numFmtId="37" fontId="2" fillId="0" borderId="0" xfId="0" applyNumberFormat="1" applyFont="1" applyBorder="1"/>
    <xf numFmtId="164" fontId="2" fillId="0" borderId="3" xfId="0" quotePrefix="1" applyFont="1" applyBorder="1" applyAlignment="1">
      <alignment horizontal="left"/>
    </xf>
    <xf numFmtId="165" fontId="1" fillId="0" borderId="3" xfId="1" applyNumberFormat="1" applyFont="1" applyBorder="1"/>
    <xf numFmtId="165" fontId="2" fillId="0" borderId="3" xfId="1" applyNumberFormat="1" applyFont="1" applyBorder="1"/>
    <xf numFmtId="164" fontId="1" fillId="0" borderId="0" xfId="0" applyFont="1" applyAlignment="1">
      <alignment horizontal="left"/>
    </xf>
    <xf numFmtId="164" fontId="1" fillId="0" borderId="2" xfId="0" quotePrefix="1" applyFont="1" applyBorder="1" applyAlignment="1">
      <alignment horizontal="center" vertical="center" wrapText="1"/>
    </xf>
    <xf numFmtId="164" fontId="2" fillId="0" borderId="0" xfId="0" quotePrefix="1" applyFont="1"/>
    <xf numFmtId="165" fontId="2" fillId="0" borderId="0" xfId="1" applyNumberFormat="1" applyFont="1"/>
    <xf numFmtId="165" fontId="2" fillId="0" borderId="0" xfId="1" quotePrefix="1" applyNumberFormat="1" applyFont="1"/>
    <xf numFmtId="164" fontId="5" fillId="0" borderId="0" xfId="0" quotePrefix="1" applyFont="1" applyAlignment="1"/>
    <xf numFmtId="37" fontId="1" fillId="0" borderId="15" xfId="0" quotePrefix="1" applyNumberFormat="1" applyFont="1" applyBorder="1" applyAlignment="1" applyProtection="1">
      <alignment horizontal="center" vertical="center" wrapText="1"/>
    </xf>
    <xf numFmtId="37" fontId="1" fillId="0" borderId="13" xfId="0" quotePrefix="1" applyNumberFormat="1" applyFont="1" applyBorder="1" applyAlignment="1" applyProtection="1">
      <alignment horizontal="center" wrapText="1"/>
    </xf>
    <xf numFmtId="37" fontId="1" fillId="0" borderId="13" xfId="0" quotePrefix="1" applyNumberFormat="1" applyFont="1" applyBorder="1" applyAlignment="1" applyProtection="1">
      <alignment horizontal="center" vertical="center" wrapText="1"/>
    </xf>
    <xf numFmtId="165" fontId="1" fillId="0" borderId="0" xfId="1" applyNumberFormat="1" applyFont="1" applyBorder="1" applyProtection="1"/>
    <xf numFmtId="164" fontId="9" fillId="0" borderId="0" xfId="0" quotePrefix="1" applyFont="1" applyBorder="1" applyAlignment="1">
      <alignment vertical="center"/>
    </xf>
    <xf numFmtId="165" fontId="2" fillId="0" borderId="0" xfId="1" applyNumberFormat="1" applyFont="1" applyProtection="1"/>
    <xf numFmtId="165" fontId="2" fillId="0" borderId="0" xfId="1" applyNumberFormat="1" applyFont="1" applyBorder="1" applyProtection="1"/>
    <xf numFmtId="164" fontId="2" fillId="0" borderId="3" xfId="0" applyFont="1" applyBorder="1" applyAlignment="1">
      <alignment horizontal="left"/>
    </xf>
    <xf numFmtId="165" fontId="2" fillId="0" borderId="3" xfId="1" applyNumberFormat="1" applyFont="1" applyBorder="1" applyProtection="1"/>
    <xf numFmtId="164" fontId="2" fillId="0" borderId="0" xfId="0" applyFont="1" applyAlignment="1">
      <alignment horizontal="center"/>
    </xf>
    <xf numFmtId="164" fontId="1" fillId="0" borderId="7" xfId="0" applyFont="1" applyBorder="1" applyAlignment="1">
      <alignment horizontal="fill"/>
    </xf>
    <xf numFmtId="164" fontId="1" fillId="0" borderId="8" xfId="0" applyFont="1" applyBorder="1" applyAlignment="1">
      <alignment horizontal="center" vertical="center" wrapText="1"/>
    </xf>
    <xf numFmtId="37" fontId="1" fillId="0" borderId="12" xfId="0" quotePrefix="1" applyNumberFormat="1" applyFont="1" applyBorder="1" applyAlignment="1" applyProtection="1">
      <alignment horizontal="center" vertical="center" wrapText="1"/>
    </xf>
    <xf numFmtId="164" fontId="9" fillId="0" borderId="0" xfId="0" quotePrefix="1" applyFont="1" applyBorder="1" applyAlignment="1">
      <alignment horizontal="center"/>
    </xf>
    <xf numFmtId="37" fontId="2" fillId="0" borderId="0" xfId="0" applyNumberFormat="1" applyFont="1" applyProtection="1"/>
    <xf numFmtId="37" fontId="2" fillId="0" borderId="3" xfId="0" applyNumberFormat="1" applyFont="1" applyBorder="1" applyProtection="1"/>
    <xf numFmtId="164" fontId="1" fillId="0" borderId="3" xfId="0" applyFont="1" applyBorder="1" applyAlignment="1">
      <alignment horizontal="right"/>
    </xf>
    <xf numFmtId="164" fontId="1" fillId="0" borderId="9" xfId="0" applyFont="1" applyBorder="1" applyAlignment="1">
      <alignment horizontal="center" vertical="center" wrapText="1"/>
    </xf>
    <xf numFmtId="164" fontId="2" fillId="0" borderId="1" xfId="0" applyFont="1" applyBorder="1"/>
    <xf numFmtId="38" fontId="2" fillId="0" borderId="1" xfId="0" applyNumberFormat="1" applyFont="1" applyBorder="1" applyProtection="1"/>
    <xf numFmtId="38" fontId="2" fillId="0" borderId="1" xfId="0" applyNumberFormat="1" applyFont="1" applyBorder="1"/>
    <xf numFmtId="38" fontId="2" fillId="0" borderId="0" xfId="0" applyNumberFormat="1" applyFont="1" applyBorder="1" applyProtection="1"/>
    <xf numFmtId="37" fontId="2" fillId="0" borderId="0" xfId="0" applyNumberFormat="1" applyFont="1" applyBorder="1" applyProtection="1"/>
    <xf numFmtId="164" fontId="2" fillId="0" borderId="0" xfId="0" quotePrefix="1" applyFont="1" applyBorder="1"/>
    <xf numFmtId="164" fontId="1" fillId="0" borderId="11" xfId="0" applyFont="1" applyBorder="1" applyAlignment="1">
      <alignment horizontal="left" vertical="center"/>
    </xf>
    <xf numFmtId="164" fontId="9" fillId="0" borderId="0" xfId="0" applyFont="1" applyBorder="1" applyAlignment="1">
      <alignment horizontal="center"/>
    </xf>
    <xf numFmtId="164" fontId="8" fillId="0" borderId="0" xfId="0" quotePrefix="1" applyFont="1" applyAlignment="1">
      <alignment horizontal="left"/>
    </xf>
    <xf numFmtId="164" fontId="2" fillId="0" borderId="0" xfId="0" applyFont="1" applyAlignment="1">
      <alignment horizontal="right" wrapText="1"/>
    </xf>
    <xf numFmtId="164" fontId="2" fillId="0" borderId="14" xfId="0" quotePrefix="1" applyFont="1" applyBorder="1"/>
    <xf numFmtId="165" fontId="2" fillId="0" borderId="2" xfId="1" applyNumberFormat="1" applyFont="1" applyBorder="1"/>
    <xf numFmtId="164" fontId="1" fillId="0" borderId="9" xfId="0" applyFont="1" applyBorder="1" applyAlignment="1">
      <alignment horizontal="left" vertical="center"/>
    </xf>
    <xf numFmtId="38" fontId="2" fillId="0" borderId="0" xfId="0" applyNumberFormat="1" applyFont="1" applyBorder="1"/>
    <xf numFmtId="164" fontId="2" fillId="0" borderId="3" xfId="0" quotePrefix="1" applyFont="1" applyBorder="1"/>
    <xf numFmtId="164" fontId="2" fillId="0" borderId="3" xfId="0" applyFont="1" applyBorder="1"/>
    <xf numFmtId="164" fontId="1" fillId="0" borderId="1" xfId="0" applyFont="1" applyBorder="1" applyAlignment="1">
      <alignment horizontal="left"/>
    </xf>
    <xf numFmtId="37" fontId="1" fillId="0" borderId="1" xfId="0" quotePrefix="1" applyNumberFormat="1" applyFont="1" applyBorder="1" applyAlignment="1" applyProtection="1">
      <alignment horizontal="right" wrapText="1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/>
    <xf numFmtId="164" fontId="1" fillId="0" borderId="0" xfId="0" applyFont="1" applyBorder="1" applyAlignment="1">
      <alignment horizontal="left" vertical="center"/>
    </xf>
    <xf numFmtId="166" fontId="1" fillId="0" borderId="0" xfId="0" applyNumberFormat="1" applyFont="1" applyBorder="1"/>
    <xf numFmtId="166" fontId="2" fillId="0" borderId="3" xfId="0" applyNumberFormat="1" applyFont="1" applyBorder="1"/>
    <xf numFmtId="164" fontId="1" fillId="0" borderId="0" xfId="0" applyFont="1" applyBorder="1"/>
    <xf numFmtId="37" fontId="1" fillId="0" borderId="11" xfId="0" applyNumberFormat="1" applyFont="1" applyBorder="1" applyAlignment="1">
      <alignment horizontal="center" vertical="center" wrapText="1"/>
    </xf>
    <xf numFmtId="164" fontId="1" fillId="0" borderId="0" xfId="0" applyFont="1" applyBorder="1" applyAlignment="1">
      <alignment horizontal="center" vertical="center"/>
    </xf>
    <xf numFmtId="37" fontId="1" fillId="0" borderId="0" xfId="0" applyNumberFormat="1" applyFont="1" applyBorder="1" applyAlignment="1" applyProtection="1">
      <alignment horizontal="right" vertical="top"/>
    </xf>
    <xf numFmtId="164" fontId="1" fillId="0" borderId="0" xfId="0" applyFont="1" applyBorder="1" applyAlignment="1">
      <alignment horizontal="center" vertical="top"/>
    </xf>
    <xf numFmtId="164" fontId="1" fillId="0" borderId="0" xfId="0" applyFont="1" applyBorder="1" applyAlignment="1">
      <alignment horizontal="right" vertical="center"/>
    </xf>
    <xf numFmtId="166" fontId="1" fillId="0" borderId="0" xfId="0" applyNumberFormat="1" applyFont="1"/>
    <xf numFmtId="164" fontId="1" fillId="0" borderId="11" xfId="0" applyFont="1" applyBorder="1" applyAlignment="1">
      <alignment horizontal="center" vertical="center" wrapText="1"/>
    </xf>
    <xf numFmtId="164" fontId="1" fillId="0" borderId="11" xfId="0" quotePrefix="1" applyFont="1" applyBorder="1" applyAlignment="1">
      <alignment horizontal="center" vertical="center" wrapText="1"/>
    </xf>
    <xf numFmtId="164" fontId="9" fillId="0" borderId="0" xfId="0" quotePrefix="1" applyFont="1" applyAlignment="1">
      <alignment horizontal="centerContinuous"/>
    </xf>
    <xf numFmtId="164" fontId="6" fillId="0" borderId="0" xfId="0" applyFont="1" applyAlignment="1">
      <alignment horizontal="centerContinuous"/>
    </xf>
    <xf numFmtId="38" fontId="2" fillId="0" borderId="0" xfId="0" applyNumberFormat="1" applyFont="1"/>
    <xf numFmtId="37" fontId="2" fillId="0" borderId="0" xfId="0" applyNumberFormat="1" applyFont="1" applyBorder="1" applyAlignment="1" applyProtection="1">
      <alignment horizontal="right"/>
    </xf>
    <xf numFmtId="164" fontId="10" fillId="0" borderId="0" xfId="0" applyFont="1"/>
    <xf numFmtId="164" fontId="1" fillId="0" borderId="3" xfId="0" quotePrefix="1" applyFont="1" applyBorder="1" applyAlignment="1"/>
    <xf numFmtId="164" fontId="1" fillId="0" borderId="3" xfId="0" quotePrefix="1" applyFont="1" applyBorder="1" applyAlignment="1">
      <alignment horizontal="right"/>
    </xf>
    <xf numFmtId="164" fontId="1" fillId="0" borderId="11" xfId="0" applyFont="1" applyBorder="1" applyAlignment="1">
      <alignment vertical="center"/>
    </xf>
    <xf numFmtId="164" fontId="1" fillId="0" borderId="11" xfId="0" quotePrefix="1" applyFont="1" applyBorder="1" applyAlignment="1">
      <alignment horizontal="center" vertical="center"/>
    </xf>
    <xf numFmtId="165" fontId="1" fillId="0" borderId="0" xfId="1" applyNumberFormat="1" applyFont="1"/>
    <xf numFmtId="164" fontId="1" fillId="0" borderId="0" xfId="0" applyFont="1" applyFill="1" applyAlignment="1">
      <alignment horizontal="left"/>
    </xf>
    <xf numFmtId="3" fontId="1" fillId="0" borderId="0" xfId="0" applyNumberFormat="1" applyFont="1" applyAlignment="1" applyProtection="1">
      <alignment horizontal="right"/>
    </xf>
    <xf numFmtId="164" fontId="2" fillId="0" borderId="0" xfId="0" applyFont="1" applyFill="1"/>
    <xf numFmtId="164" fontId="2" fillId="0" borderId="0" xfId="0" applyFont="1" applyProtection="1"/>
    <xf numFmtId="164" fontId="2" fillId="0" borderId="0" xfId="0" applyFont="1" applyFill="1" applyAlignment="1">
      <alignment horizontal="left"/>
    </xf>
    <xf numFmtId="164" fontId="2" fillId="0" borderId="0" xfId="0" applyFont="1" applyBorder="1" applyAlignment="1" applyProtection="1">
      <alignment horizontal="right" vertical="center"/>
    </xf>
    <xf numFmtId="164" fontId="1" fillId="0" borderId="0" xfId="0" applyFont="1" applyFill="1"/>
    <xf numFmtId="38" fontId="1" fillId="0" borderId="0" xfId="0" applyNumberFormat="1" applyFont="1" applyProtection="1"/>
    <xf numFmtId="164" fontId="2" fillId="0" borderId="0" xfId="0" applyFont="1" applyFill="1" applyBorder="1" applyAlignment="1">
      <alignment horizontal="left"/>
    </xf>
    <xf numFmtId="164" fontId="1" fillId="0" borderId="0" xfId="0" applyFont="1" applyProtection="1"/>
    <xf numFmtId="164" fontId="2" fillId="0" borderId="0" xfId="0" applyFont="1" applyAlignment="1" applyProtection="1">
      <alignment horizontal="right"/>
    </xf>
    <xf numFmtId="164" fontId="2" fillId="0" borderId="0" xfId="0" applyFont="1" applyBorder="1" applyProtection="1"/>
    <xf numFmtId="43" fontId="2" fillId="0" borderId="3" xfId="1" applyFont="1" applyBorder="1" applyProtection="1"/>
    <xf numFmtId="164" fontId="2" fillId="0" borderId="3" xfId="0" applyFont="1" applyBorder="1" applyProtection="1"/>
    <xf numFmtId="164" fontId="2" fillId="0" borderId="0" xfId="0" applyFont="1" applyAlignment="1">
      <alignment horizontal="center" vertical="center"/>
    </xf>
    <xf numFmtId="164" fontId="2" fillId="0" borderId="0" xfId="0" applyFont="1" applyAlignment="1">
      <alignment horizontal="center" vertical="center" wrapText="1"/>
    </xf>
    <xf numFmtId="164" fontId="1" fillId="0" borderId="9" xfId="0" quotePrefix="1" applyFont="1" applyBorder="1" applyAlignment="1">
      <alignment horizontal="center" vertical="center" wrapText="1"/>
    </xf>
    <xf numFmtId="37" fontId="2" fillId="0" borderId="1" xfId="0" applyNumberFormat="1" applyFont="1" applyBorder="1" applyProtection="1"/>
    <xf numFmtId="0" fontId="1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1" fillId="0" borderId="0" xfId="0" quotePrefix="1" applyNumberFormat="1" applyFont="1" applyAlignment="1">
      <alignment horizontal="right" vertical="center"/>
    </xf>
    <xf numFmtId="0" fontId="1" fillId="0" borderId="12" xfId="0" quotePrefix="1" applyNumberFormat="1" applyFont="1" applyBorder="1" applyAlignment="1" applyProtection="1">
      <alignment horizontal="center" vertical="center" wrapText="1"/>
    </xf>
    <xf numFmtId="0" fontId="1" fillId="0" borderId="13" xfId="0" quotePrefix="1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quotePrefix="1" applyNumberFormat="1" applyFont="1" applyBorder="1" applyAlignment="1" applyProtection="1"/>
    <xf numFmtId="0" fontId="1" fillId="0" borderId="0" xfId="0" applyNumberFormat="1" applyFont="1" applyAlignment="1">
      <alignment horizontal="left" vertical="center"/>
    </xf>
    <xf numFmtId="165" fontId="1" fillId="0" borderId="0" xfId="1" quotePrefix="1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/>
    </xf>
    <xf numFmtId="165" fontId="2" fillId="0" borderId="0" xfId="1" quotePrefix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 applyProtection="1">
      <alignment vertical="center"/>
    </xf>
    <xf numFmtId="0" fontId="2" fillId="0" borderId="3" xfId="0" applyNumberFormat="1" applyFont="1" applyBorder="1" applyAlignment="1">
      <alignment horizontal="left" vertical="center"/>
    </xf>
    <xf numFmtId="165" fontId="2" fillId="0" borderId="3" xfId="1" quotePrefix="1" applyNumberFormat="1" applyFont="1" applyBorder="1" applyAlignment="1">
      <alignment horizontal="right" vertical="center"/>
    </xf>
    <xf numFmtId="165" fontId="2" fillId="0" borderId="3" xfId="1" applyNumberFormat="1" applyFont="1" applyBorder="1" applyAlignment="1" applyProtection="1">
      <alignment vertical="center"/>
    </xf>
    <xf numFmtId="0" fontId="1" fillId="0" borderId="11" xfId="0" quotePrefix="1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quotePrefix="1" applyNumberFormat="1" applyFont="1" applyBorder="1" applyAlignment="1" applyProtection="1">
      <alignment vertical="center"/>
    </xf>
    <xf numFmtId="0" fontId="9" fillId="0" borderId="0" xfId="0" quotePrefix="1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164" fontId="1" fillId="0" borderId="11" xfId="0" applyFont="1" applyBorder="1" applyAlignment="1">
      <alignment horizontal="center" vertical="center"/>
    </xf>
    <xf numFmtId="164" fontId="1" fillId="0" borderId="13" xfId="0" quotePrefix="1" applyFont="1" applyBorder="1" applyAlignment="1">
      <alignment horizontal="center" vertical="center"/>
    </xf>
    <xf numFmtId="164" fontId="2" fillId="0" borderId="0" xfId="0" applyFont="1" applyBorder="1" applyAlignment="1">
      <alignment horizontal="fill"/>
    </xf>
    <xf numFmtId="165" fontId="2" fillId="0" borderId="0" xfId="1" applyNumberFormat="1" applyFont="1" applyBorder="1" applyAlignment="1" applyProtection="1">
      <alignment horizontal="right"/>
    </xf>
    <xf numFmtId="164" fontId="9" fillId="0" borderId="0" xfId="0" applyFont="1" applyAlignment="1">
      <alignment horizontal="centerContinuous"/>
    </xf>
    <xf numFmtId="164" fontId="11" fillId="0" borderId="0" xfId="0" applyFont="1" applyAlignment="1">
      <alignment horizontal="centerContinuous"/>
    </xf>
    <xf numFmtId="164" fontId="5" fillId="0" borderId="0" xfId="0" applyFont="1" applyAlignment="1"/>
    <xf numFmtId="164" fontId="8" fillId="0" borderId="0" xfId="0" quotePrefix="1" applyFont="1" applyAlignment="1">
      <alignment horizontal="left" wrapText="1"/>
    </xf>
    <xf numFmtId="164" fontId="1" fillId="0" borderId="0" xfId="0" applyFont="1" applyAlignment="1">
      <alignment wrapText="1"/>
    </xf>
    <xf numFmtId="164" fontId="1" fillId="0" borderId="11" xfId="0" applyFont="1" applyBorder="1" applyAlignment="1">
      <alignment vertical="center" wrapText="1"/>
    </xf>
    <xf numFmtId="164" fontId="1" fillId="0" borderId="0" xfId="0" applyFont="1" applyFill="1" applyAlignment="1">
      <alignment horizontal="left" wrapText="1"/>
    </xf>
    <xf numFmtId="165" fontId="1" fillId="0" borderId="0" xfId="1" applyNumberFormat="1" applyFont="1" applyAlignment="1" applyProtection="1">
      <alignment horizontal="right"/>
    </xf>
    <xf numFmtId="164" fontId="2" fillId="0" borderId="0" xfId="0" applyFont="1" applyFill="1" applyAlignment="1">
      <alignment horizontal="left" wrapText="1"/>
    </xf>
    <xf numFmtId="165" fontId="2" fillId="0" borderId="0" xfId="1" applyNumberFormat="1" applyFont="1" applyAlignment="1" applyProtection="1">
      <alignment horizontal="right"/>
    </xf>
    <xf numFmtId="164" fontId="1" fillId="0" borderId="0" xfId="0" applyFont="1" applyFill="1" applyAlignment="1">
      <alignment wrapText="1"/>
    </xf>
    <xf numFmtId="165" fontId="1" fillId="0" borderId="0" xfId="1" applyNumberFormat="1" applyFont="1" applyProtection="1"/>
    <xf numFmtId="164" fontId="2" fillId="0" borderId="0" xfId="0" applyFont="1" applyFill="1" applyAlignment="1">
      <alignment wrapText="1"/>
    </xf>
    <xf numFmtId="164" fontId="2" fillId="0" borderId="3" xfId="0" applyFont="1" applyBorder="1" applyAlignment="1">
      <alignment horizontal="left" wrapText="1"/>
    </xf>
    <xf numFmtId="164" fontId="1" fillId="0" borderId="0" xfId="0" applyFont="1" applyAlignment="1">
      <alignment horizontal="center"/>
    </xf>
    <xf numFmtId="164" fontId="1" fillId="0" borderId="0" xfId="0" applyFont="1" applyBorder="1" applyAlignment="1">
      <alignment horizontal="right"/>
    </xf>
    <xf numFmtId="164" fontId="1" fillId="0" borderId="0" xfId="0" applyFont="1" applyBorder="1" applyAlignment="1">
      <alignment horizontal="center"/>
    </xf>
    <xf numFmtId="164" fontId="1" fillId="0" borderId="0" xfId="0" applyFont="1" applyBorder="1" applyAlignment="1">
      <alignment horizontal="left"/>
    </xf>
    <xf numFmtId="167" fontId="2" fillId="0" borderId="0" xfId="0" applyNumberFormat="1" applyFont="1" applyBorder="1" applyAlignment="1">
      <alignment horizontal="left"/>
    </xf>
    <xf numFmtId="164" fontId="8" fillId="0" borderId="0" xfId="0" quotePrefix="1" applyFont="1" applyAlignment="1">
      <alignment horizontal="right"/>
    </xf>
    <xf numFmtId="164" fontId="1" fillId="0" borderId="9" xfId="0" applyFont="1" applyBorder="1" applyAlignment="1">
      <alignment horizontal="center" vertical="center"/>
    </xf>
    <xf numFmtId="164" fontId="1" fillId="0" borderId="1" xfId="0" quotePrefix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1" fillId="0" borderId="10" xfId="0" applyFont="1" applyBorder="1" applyAlignment="1">
      <alignment horizontal="center" vertical="center"/>
    </xf>
    <xf numFmtId="167" fontId="2" fillId="0" borderId="0" xfId="0" applyNumberFormat="1" applyFont="1" applyAlignment="1">
      <alignment horizontal="left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right"/>
    </xf>
    <xf numFmtId="164" fontId="1" fillId="0" borderId="1" xfId="0" applyFont="1" applyBorder="1" applyAlignment="1">
      <alignment horizontal="center" vertical="center"/>
    </xf>
    <xf numFmtId="164" fontId="1" fillId="0" borderId="7" xfId="0" quotePrefix="1" applyFont="1" applyBorder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/>
    </xf>
    <xf numFmtId="165" fontId="2" fillId="0" borderId="0" xfId="1" quotePrefix="1" applyNumberFormat="1" applyFont="1" applyBorder="1" applyAlignment="1">
      <alignment horizontal="right"/>
    </xf>
    <xf numFmtId="165" fontId="2" fillId="0" borderId="0" xfId="1" applyNumberFormat="1" applyFont="1" applyBorder="1" applyAlignment="1" applyProtection="1"/>
    <xf numFmtId="165" fontId="2" fillId="0" borderId="3" xfId="1" applyNumberFormat="1" applyFont="1" applyBorder="1" applyAlignment="1">
      <alignment horizontal="right"/>
    </xf>
    <xf numFmtId="164" fontId="5" fillId="0" borderId="0" xfId="0" quotePrefix="1" applyFont="1" applyAlignment="1">
      <alignment horizontal="left"/>
    </xf>
    <xf numFmtId="37" fontId="1" fillId="0" borderId="13" xfId="0" applyNumberFormat="1" applyFont="1" applyBorder="1" applyAlignment="1" applyProtection="1">
      <alignment horizontal="center"/>
    </xf>
    <xf numFmtId="164" fontId="1" fillId="0" borderId="11" xfId="0" applyFont="1" applyBorder="1" applyAlignment="1">
      <alignment horizontal="center"/>
    </xf>
    <xf numFmtId="37" fontId="1" fillId="0" borderId="11" xfId="0" quotePrefix="1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6" xfId="0" quotePrefix="1" applyNumberFormat="1" applyFont="1" applyBorder="1" applyAlignment="1" applyProtection="1">
      <alignment horizontal="center" wrapText="1"/>
    </xf>
    <xf numFmtId="37" fontId="1" fillId="0" borderId="9" xfId="0" quotePrefix="1" applyNumberFormat="1" applyFont="1" applyBorder="1" applyAlignment="1" applyProtection="1">
      <alignment horizontal="center" wrapText="1"/>
    </xf>
    <xf numFmtId="164" fontId="1" fillId="0" borderId="0" xfId="0" applyFont="1" applyAlignment="1">
      <alignment horizontal="center"/>
    </xf>
    <xf numFmtId="164" fontId="5" fillId="0" borderId="0" xfId="0" quotePrefix="1" applyFont="1" applyAlignment="1">
      <alignment horizontal="center"/>
    </xf>
    <xf numFmtId="164" fontId="1" fillId="0" borderId="9" xfId="0" applyFont="1" applyBorder="1" applyAlignment="1">
      <alignment horizontal="center" vertical="center"/>
    </xf>
    <xf numFmtId="164" fontId="1" fillId="0" borderId="5" xfId="0" applyFont="1" applyBorder="1" applyAlignment="1">
      <alignment horizontal="center" vertical="center"/>
    </xf>
    <xf numFmtId="164" fontId="1" fillId="0" borderId="10" xfId="0" applyFont="1" applyBorder="1" applyAlignment="1">
      <alignment horizontal="center" vertical="center"/>
    </xf>
    <xf numFmtId="164" fontId="1" fillId="0" borderId="5" xfId="0" applyFont="1" applyBorder="1" applyAlignment="1">
      <alignment horizontal="center" vertical="center" wrapText="1"/>
    </xf>
    <xf numFmtId="164" fontId="1" fillId="0" borderId="10" xfId="0" applyFont="1" applyBorder="1" applyAlignment="1">
      <alignment horizontal="center" vertical="center" wrapText="1"/>
    </xf>
    <xf numFmtId="37" fontId="1" fillId="0" borderId="5" xfId="0" applyNumberFormat="1" applyFont="1" applyBorder="1" applyAlignment="1" applyProtection="1">
      <alignment horizontal="center" vertical="center" wrapText="1"/>
    </xf>
    <xf numFmtId="37" fontId="1" fillId="0" borderId="10" xfId="0" applyNumberFormat="1" applyFont="1" applyBorder="1" applyAlignment="1" applyProtection="1">
      <alignment horizontal="center" vertical="center" wrapText="1"/>
    </xf>
    <xf numFmtId="164" fontId="1" fillId="0" borderId="11" xfId="0" quotePrefix="1" applyFont="1" applyBorder="1" applyAlignment="1">
      <alignment horizontal="center" vertical="center"/>
    </xf>
    <xf numFmtId="37" fontId="1" fillId="0" borderId="11" xfId="0" quotePrefix="1" applyNumberFormat="1" applyFont="1" applyBorder="1" applyAlignment="1" applyProtection="1">
      <alignment horizontal="center" vertical="center"/>
    </xf>
    <xf numFmtId="164" fontId="5" fillId="0" borderId="0" xfId="0" applyFont="1" applyAlignment="1">
      <alignment horizontal="center"/>
    </xf>
    <xf numFmtId="164" fontId="2" fillId="0" borderId="0" xfId="0" quotePrefix="1" applyFont="1" applyAlignment="1">
      <alignment horizontal="left"/>
    </xf>
    <xf numFmtId="164" fontId="1" fillId="0" borderId="7" xfId="0" quotePrefix="1" applyFont="1" applyBorder="1" applyAlignment="1">
      <alignment horizontal="center" vertical="center"/>
    </xf>
    <xf numFmtId="164" fontId="1" fillId="0" borderId="6" xfId="0" quotePrefix="1" applyFont="1" applyBorder="1" applyAlignment="1">
      <alignment horizontal="center" vertical="center"/>
    </xf>
    <xf numFmtId="164" fontId="1" fillId="0" borderId="8" xfId="0" quotePrefix="1" applyFont="1" applyBorder="1" applyAlignment="1">
      <alignment horizontal="center" vertical="center"/>
    </xf>
    <xf numFmtId="164" fontId="1" fillId="0" borderId="4" xfId="0" quotePrefix="1" applyFont="1" applyBorder="1" applyAlignment="1">
      <alignment horizontal="center" vertical="center"/>
    </xf>
    <xf numFmtId="37" fontId="1" fillId="0" borderId="7" xfId="0" quotePrefix="1" applyNumberFormat="1" applyFont="1" applyBorder="1" applyAlignment="1" applyProtection="1">
      <alignment horizontal="center" vertical="center"/>
    </xf>
    <xf numFmtId="37" fontId="1" fillId="0" borderId="6" xfId="0" quotePrefix="1" applyNumberFormat="1" applyFont="1" applyBorder="1" applyAlignment="1" applyProtection="1">
      <alignment horizontal="center" vertical="center"/>
    </xf>
    <xf numFmtId="37" fontId="1" fillId="0" borderId="8" xfId="0" quotePrefix="1" applyNumberFormat="1" applyFont="1" applyBorder="1" applyAlignment="1" applyProtection="1">
      <alignment horizontal="center" vertical="center"/>
    </xf>
    <xf numFmtId="37" fontId="1" fillId="0" borderId="4" xfId="0" quotePrefix="1" applyNumberFormat="1" applyFont="1" applyBorder="1" applyAlignment="1" applyProtection="1">
      <alignment horizontal="center" vertical="center"/>
    </xf>
    <xf numFmtId="37" fontId="1" fillId="0" borderId="1" xfId="0" applyNumberFormat="1" applyFont="1" applyBorder="1" applyAlignment="1" applyProtection="1">
      <alignment horizontal="center" vertical="center"/>
    </xf>
    <xf numFmtId="37" fontId="1" fillId="0" borderId="6" xfId="0" applyNumberFormat="1" applyFont="1" applyBorder="1" applyAlignment="1" applyProtection="1">
      <alignment horizontal="center" vertical="center"/>
    </xf>
    <xf numFmtId="37" fontId="1" fillId="0" borderId="3" xfId="0" applyNumberFormat="1" applyFont="1" applyBorder="1" applyAlignment="1" applyProtection="1">
      <alignment horizontal="center" vertical="center"/>
    </xf>
    <xf numFmtId="37" fontId="1" fillId="0" borderId="4" xfId="0" applyNumberFormat="1" applyFont="1" applyBorder="1" applyAlignment="1" applyProtection="1">
      <alignment horizontal="center" vertical="center"/>
    </xf>
    <xf numFmtId="164" fontId="1" fillId="0" borderId="9" xfId="0" applyFont="1" applyBorder="1" applyAlignment="1">
      <alignment horizontal="center" vertical="center" wrapText="1"/>
    </xf>
    <xf numFmtId="164" fontId="1" fillId="0" borderId="9" xfId="0" quotePrefix="1" applyFont="1" applyBorder="1" applyAlignment="1">
      <alignment horizontal="center" vertical="center" wrapText="1"/>
    </xf>
    <xf numFmtId="164" fontId="1" fillId="0" borderId="10" xfId="0" quotePrefix="1" applyFont="1" applyBorder="1" applyAlignment="1">
      <alignment horizontal="center" vertical="center" wrapText="1"/>
    </xf>
    <xf numFmtId="164" fontId="1" fillId="0" borderId="5" xfId="0" quotePrefix="1" applyFont="1" applyBorder="1" applyAlignment="1">
      <alignment horizontal="center" vertical="center" wrapText="1"/>
    </xf>
    <xf numFmtId="164" fontId="5" fillId="0" borderId="0" xfId="0" quotePrefix="1" applyFont="1" applyAlignment="1">
      <alignment horizontal="center" vertical="center"/>
    </xf>
    <xf numFmtId="164" fontId="8" fillId="0" borderId="0" xfId="0" quotePrefix="1" applyFont="1" applyAlignment="1">
      <alignment horizontal="left"/>
    </xf>
    <xf numFmtId="164" fontId="2" fillId="0" borderId="0" xfId="0" applyFont="1" applyAlignment="1">
      <alignment horizontal="left" wrapText="1"/>
    </xf>
    <xf numFmtId="164" fontId="9" fillId="0" borderId="0" xfId="0" quotePrefix="1" applyFont="1" applyBorder="1" applyAlignment="1">
      <alignment horizontal="center" vertical="center"/>
    </xf>
    <xf numFmtId="164" fontId="8" fillId="0" borderId="0" xfId="0" quotePrefix="1" applyFont="1" applyAlignment="1">
      <alignment horizontal="right"/>
    </xf>
    <xf numFmtId="37" fontId="1" fillId="0" borderId="1" xfId="0" quotePrefix="1" applyNumberFormat="1" applyFont="1" applyBorder="1" applyAlignment="1" applyProtection="1">
      <alignment horizontal="center" vertical="center"/>
    </xf>
    <xf numFmtId="37" fontId="1" fillId="0" borderId="3" xfId="0" quotePrefix="1" applyNumberFormat="1" applyFont="1" applyBorder="1" applyAlignment="1" applyProtection="1">
      <alignment horizontal="center" vertical="center"/>
    </xf>
    <xf numFmtId="37" fontId="1" fillId="0" borderId="7" xfId="0" applyNumberFormat="1" applyFont="1" applyBorder="1" applyAlignment="1" applyProtection="1">
      <alignment horizontal="center" vertical="center"/>
    </xf>
    <xf numFmtId="37" fontId="1" fillId="0" borderId="8" xfId="0" applyNumberFormat="1" applyFont="1" applyBorder="1" applyAlignment="1" applyProtection="1">
      <alignment horizontal="center" vertical="center"/>
    </xf>
    <xf numFmtId="164" fontId="1" fillId="0" borderId="7" xfId="0" applyFont="1" applyBorder="1" applyAlignment="1">
      <alignment horizontal="center" vertical="center" wrapText="1"/>
    </xf>
    <xf numFmtId="164" fontId="1" fillId="0" borderId="14" xfId="0" applyFont="1" applyBorder="1" applyAlignment="1">
      <alignment horizontal="center" vertical="center" wrapText="1"/>
    </xf>
    <xf numFmtId="164" fontId="1" fillId="0" borderId="8" xfId="0" applyFont="1" applyBorder="1" applyAlignment="1">
      <alignment horizontal="center" vertical="center" wrapText="1"/>
    </xf>
    <xf numFmtId="164" fontId="2" fillId="0" borderId="0" xfId="0" quotePrefix="1" applyFont="1" applyAlignment="1">
      <alignment horizontal="left" vertical="top"/>
    </xf>
    <xf numFmtId="164" fontId="2" fillId="0" borderId="0" xfId="0" applyFont="1" applyAlignment="1">
      <alignment horizontal="left"/>
    </xf>
    <xf numFmtId="37" fontId="1" fillId="0" borderId="12" xfId="0" applyNumberFormat="1" applyFont="1" applyBorder="1" applyAlignment="1" applyProtection="1">
      <alignment horizontal="center" vertical="center"/>
    </xf>
    <xf numFmtId="37" fontId="1" fillId="0" borderId="13" xfId="0" applyNumberFormat="1" applyFont="1" applyBorder="1" applyAlignment="1" applyProtection="1">
      <alignment horizontal="center" vertical="center"/>
    </xf>
    <xf numFmtId="164" fontId="9" fillId="0" borderId="0" xfId="0" quotePrefix="1" applyFont="1" applyBorder="1" applyAlignment="1">
      <alignment horizontal="center"/>
    </xf>
    <xf numFmtId="38" fontId="2" fillId="0" borderId="0" xfId="0" applyNumberFormat="1" applyFont="1" applyBorder="1" applyAlignment="1" applyProtection="1">
      <alignment horizontal="center"/>
    </xf>
    <xf numFmtId="38" fontId="2" fillId="0" borderId="3" xfId="0" applyNumberFormat="1" applyFont="1" applyBorder="1" applyAlignment="1" applyProtection="1">
      <alignment horizontal="center"/>
    </xf>
    <xf numFmtId="164" fontId="9" fillId="0" borderId="0" xfId="0" applyFont="1" applyBorder="1" applyAlignment="1">
      <alignment horizontal="center"/>
    </xf>
    <xf numFmtId="164" fontId="1" fillId="0" borderId="11" xfId="0" applyFont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5" fillId="0" borderId="0" xfId="0" applyFont="1" applyBorder="1" applyAlignment="1">
      <alignment horizontal="center" vertical="center"/>
    </xf>
    <xf numFmtId="164" fontId="1" fillId="0" borderId="3" xfId="0" applyFont="1" applyBorder="1" applyAlignment="1">
      <alignment horizontal="right"/>
    </xf>
    <xf numFmtId="164" fontId="9" fillId="0" borderId="1" xfId="0" applyFont="1" applyBorder="1" applyAlignment="1">
      <alignment horizontal="center"/>
    </xf>
    <xf numFmtId="164" fontId="1" fillId="0" borderId="9" xfId="0" quotePrefix="1" applyFont="1" applyBorder="1" applyAlignment="1">
      <alignment horizontal="center" vertical="center"/>
    </xf>
    <xf numFmtId="164" fontId="2" fillId="0" borderId="0" xfId="0" applyFont="1" applyBorder="1" applyAlignment="1">
      <alignment horizontal="right"/>
    </xf>
    <xf numFmtId="37" fontId="1" fillId="0" borderId="11" xfId="0" applyNumberFormat="1" applyFont="1" applyBorder="1" applyAlignment="1">
      <alignment horizontal="center" vertical="center"/>
    </xf>
    <xf numFmtId="164" fontId="9" fillId="0" borderId="0" xfId="0" applyFont="1" applyAlignment="1">
      <alignment horizontal="center"/>
    </xf>
    <xf numFmtId="164" fontId="2" fillId="0" borderId="0" xfId="0" applyFont="1" applyBorder="1" applyAlignment="1">
      <alignment horizontal="left"/>
    </xf>
    <xf numFmtId="164" fontId="1" fillId="0" borderId="0" xfId="0" applyFont="1" applyAlignment="1">
      <alignment horizontal="center" vertical="center"/>
    </xf>
    <xf numFmtId="0" fontId="9" fillId="0" borderId="0" xfId="0" quotePrefix="1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quotePrefix="1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7" xfId="0" quotePrefix="1" applyNumberFormat="1" applyFont="1" applyBorder="1" applyAlignment="1" applyProtection="1">
      <alignment horizontal="center" vertical="center"/>
    </xf>
    <xf numFmtId="0" fontId="1" fillId="0" borderId="6" xfId="0" quotePrefix="1" applyNumberFormat="1" applyFont="1" applyBorder="1" applyAlignment="1" applyProtection="1">
      <alignment horizontal="center" vertical="center"/>
    </xf>
    <xf numFmtId="0" fontId="1" fillId="0" borderId="7" xfId="0" quotePrefix="1" applyNumberFormat="1" applyFont="1" applyBorder="1" applyAlignment="1">
      <alignment horizontal="center" vertical="center"/>
    </xf>
    <xf numFmtId="0" fontId="1" fillId="0" borderId="6" xfId="0" quotePrefix="1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1" xfId="0" quotePrefix="1" applyNumberFormat="1" applyFont="1" applyBorder="1" applyAlignment="1" applyProtection="1">
      <alignment horizontal="center" vertical="center"/>
    </xf>
    <xf numFmtId="0" fontId="1" fillId="0" borderId="11" xfId="0" quotePrefix="1" applyNumberFormat="1" applyFont="1" applyBorder="1" applyAlignment="1">
      <alignment horizontal="center" vertical="center"/>
    </xf>
    <xf numFmtId="164" fontId="1" fillId="0" borderId="0" xfId="0" applyFont="1" applyFill="1" applyAlignment="1">
      <alignment horizontal="left" wrapText="1"/>
    </xf>
    <xf numFmtId="164" fontId="2" fillId="0" borderId="0" xfId="0" applyFont="1" applyBorder="1" applyAlignment="1">
      <alignment horizontal="left" vertical="center"/>
    </xf>
    <xf numFmtId="164" fontId="1" fillId="0" borderId="0" xfId="0" applyFont="1" applyBorder="1" applyAlignment="1">
      <alignment horizontal="center"/>
    </xf>
    <xf numFmtId="164" fontId="8" fillId="0" borderId="0" xfId="0" applyFont="1" applyAlignment="1">
      <alignment horizontal="left"/>
    </xf>
    <xf numFmtId="164" fontId="5" fillId="0" borderId="0" xfId="0" quotePrefix="1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4" fontId="1" fillId="0" borderId="0" xfId="0" quotePrefix="1" applyFont="1" applyBorder="1" applyAlignment="1">
      <alignment horizontal="right"/>
    </xf>
    <xf numFmtId="164" fontId="1" fillId="0" borderId="11" xfId="0" quotePrefix="1" applyFont="1" applyBorder="1" applyAlignment="1">
      <alignment horizontal="center"/>
    </xf>
    <xf numFmtId="164" fontId="1" fillId="0" borderId="11" xfId="0" applyFont="1" applyBorder="1" applyAlignment="1">
      <alignment horizontal="center"/>
    </xf>
    <xf numFmtId="164" fontId="2" fillId="0" borderId="1" xfId="0" applyFont="1" applyBorder="1" applyAlignment="1">
      <alignment horizontal="left"/>
    </xf>
    <xf numFmtId="164" fontId="1" fillId="0" borderId="3" xfId="0" quotePrefix="1" applyFont="1" applyBorder="1" applyAlignment="1">
      <alignment horizontal="right"/>
    </xf>
    <xf numFmtId="164" fontId="9" fillId="0" borderId="0" xfId="0" quotePrefix="1" applyFont="1" applyAlignment="1">
      <alignment horizontal="center" vertical="center"/>
    </xf>
    <xf numFmtId="164" fontId="8" fillId="0" borderId="0" xfId="0" applyFont="1" applyAlignment="1">
      <alignment horizontal="right"/>
    </xf>
    <xf numFmtId="164" fontId="5" fillId="0" borderId="0" xfId="0" quotePrefix="1" applyFont="1" applyAlignment="1">
      <alignment horizontal="center" wrapText="1"/>
    </xf>
    <xf numFmtId="164" fontId="5" fillId="0" borderId="0" xfId="0" quotePrefix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Elecectricity Generation Capacity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931625102955666E-2"/>
          <c:y val="9.0398865751642299E-2"/>
          <c:w val="0.95213674979408869"/>
          <c:h val="0.72713177139675711"/>
        </c:manualLayout>
      </c:layout>
      <c:lineChart>
        <c:grouping val="standard"/>
        <c:varyColors val="0"/>
        <c:ser>
          <c:idx val="0"/>
          <c:order val="0"/>
          <c:tx>
            <c:strRef>
              <c:f>[5]Sheet1!$C$3</c:f>
              <c:strCache>
                <c:ptCount val="1"/>
                <c:pt idx="0">
                  <c:v>NTDC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x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[5]Sheet1!$B$4:$B$12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[5]Sheet1!$C$4:$C$12</c:f>
              <c:numCache>
                <c:formatCode>General</c:formatCode>
                <c:ptCount val="9"/>
                <c:pt idx="0">
                  <c:v>2829</c:v>
                </c:pt>
                <c:pt idx="1">
                  <c:v>2829</c:v>
                </c:pt>
                <c:pt idx="2">
                  <c:v>2829</c:v>
                </c:pt>
                <c:pt idx="3">
                  <c:v>4350</c:v>
                </c:pt>
                <c:pt idx="4">
                  <c:v>4500</c:v>
                </c:pt>
                <c:pt idx="5">
                  <c:v>3854</c:v>
                </c:pt>
                <c:pt idx="6">
                  <c:v>5026</c:v>
                </c:pt>
                <c:pt idx="7">
                  <c:v>5106</c:v>
                </c:pt>
                <c:pt idx="8">
                  <c:v>7473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A2-4C5E-B950-BED0781B19D7}"/>
            </c:ext>
          </c:extLst>
        </c:ser>
        <c:ser>
          <c:idx val="1"/>
          <c:order val="1"/>
          <c:tx>
            <c:strRef>
              <c:f>[5]Sheet1!$D$3</c:f>
              <c:strCache>
                <c:ptCount val="1"/>
                <c:pt idx="0">
                  <c:v>K-Electric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[5]Sheet1!$B$4:$B$12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[5]Sheet1!$D$4:$D$12</c:f>
              <c:numCache>
                <c:formatCode>General</c:formatCode>
                <c:ptCount val="9"/>
                <c:pt idx="0">
                  <c:v>1946</c:v>
                </c:pt>
                <c:pt idx="1">
                  <c:v>2341</c:v>
                </c:pt>
                <c:pt idx="2">
                  <c:v>2341</c:v>
                </c:pt>
                <c:pt idx="3">
                  <c:v>2216</c:v>
                </c:pt>
                <c:pt idx="4">
                  <c:v>1875</c:v>
                </c:pt>
                <c:pt idx="5">
                  <c:v>2295</c:v>
                </c:pt>
                <c:pt idx="6">
                  <c:v>2295</c:v>
                </c:pt>
                <c:pt idx="7">
                  <c:v>2295</c:v>
                </c:pt>
                <c:pt idx="8">
                  <c:v>2295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A2-4C5E-B950-BED0781B19D7}"/>
            </c:ext>
          </c:extLst>
        </c:ser>
        <c:ser>
          <c:idx val="2"/>
          <c:order val="2"/>
          <c:tx>
            <c:strRef>
              <c:f>[5]Sheet1!$E$3</c:f>
              <c:strCache>
                <c:ptCount val="1"/>
                <c:pt idx="0">
                  <c:v>Sindh</c:v>
                </c:pt>
              </c:strCache>
            </c:strRef>
          </c:tx>
          <c:spPr>
            <a:ln w="47625" cap="rnd" cmpd="dbl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strRef>
              <c:f>[5]Sheet1!$B$4:$B$12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[5]Sheet1!$E$4:$E$12</c:f>
              <c:numCache>
                <c:formatCode>General</c:formatCode>
                <c:ptCount val="9"/>
                <c:pt idx="0">
                  <c:v>4775</c:v>
                </c:pt>
                <c:pt idx="1">
                  <c:v>5170</c:v>
                </c:pt>
                <c:pt idx="2">
                  <c:v>5170</c:v>
                </c:pt>
                <c:pt idx="3">
                  <c:v>6566</c:v>
                </c:pt>
                <c:pt idx="4">
                  <c:v>6375</c:v>
                </c:pt>
                <c:pt idx="5">
                  <c:v>6149</c:v>
                </c:pt>
                <c:pt idx="6">
                  <c:v>7321</c:v>
                </c:pt>
                <c:pt idx="7">
                  <c:v>7401</c:v>
                </c:pt>
                <c:pt idx="8">
                  <c:v>9768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A2-4C5E-B950-BED0781B19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9956464"/>
        <c:axId val="969941232"/>
      </c:lineChart>
      <c:catAx>
        <c:axId val="96995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en-US"/>
          </a:p>
        </c:txPr>
        <c:crossAx val="969941232"/>
        <c:crosses val="autoZero"/>
        <c:auto val="1"/>
        <c:lblAlgn val="ctr"/>
        <c:lblOffset val="100"/>
        <c:noMultiLvlLbl val="0"/>
      </c:catAx>
      <c:valAx>
        <c:axId val="969941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995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/>
            </a:pPr>
            <a:r>
              <a:rPr lang="en-US" sz="1000"/>
              <a:t>Elecectricity Generated and Consumed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[5]Sheet1!$C$16</c:f>
              <c:strCache>
                <c:ptCount val="1"/>
                <c:pt idx="0">
                  <c:v>Generated (Mn. KW)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[5]Sheet1!$B$17:$B$27</c:f>
              <c:strCache>
                <c:ptCount val="11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</c:strCache>
            </c:strRef>
          </c:cat>
          <c:val>
            <c:numRef>
              <c:f>[5]Sheet1!$C$17:$C$27</c:f>
              <c:numCache>
                <c:formatCode>General</c:formatCode>
                <c:ptCount val="11"/>
                <c:pt idx="0">
                  <c:v>22021</c:v>
                </c:pt>
                <c:pt idx="1">
                  <c:v>21723</c:v>
                </c:pt>
                <c:pt idx="2">
                  <c:v>22466</c:v>
                </c:pt>
                <c:pt idx="3">
                  <c:v>20302</c:v>
                </c:pt>
                <c:pt idx="4">
                  <c:v>19972</c:v>
                </c:pt>
                <c:pt idx="5">
                  <c:v>18977</c:v>
                </c:pt>
                <c:pt idx="6">
                  <c:v>21119</c:v>
                </c:pt>
                <c:pt idx="7">
                  <c:v>22124</c:v>
                </c:pt>
                <c:pt idx="8">
                  <c:v>21937</c:v>
                </c:pt>
                <c:pt idx="9">
                  <c:v>22456</c:v>
                </c:pt>
                <c:pt idx="10">
                  <c:v>17424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15-4F03-BAEE-AB9D78B153D7}"/>
            </c:ext>
          </c:extLst>
        </c:ser>
        <c:ser>
          <c:idx val="1"/>
          <c:order val="1"/>
          <c:tx>
            <c:strRef>
              <c:f>[5]Sheet1!$D$16</c:f>
              <c:strCache>
                <c:ptCount val="1"/>
                <c:pt idx="0">
                  <c:v>Consumed (MW)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[5]Sheet1!$B$17:$B$27</c:f>
              <c:strCache>
                <c:ptCount val="11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</c:strCache>
            </c:strRef>
          </c:cat>
          <c:val>
            <c:numRef>
              <c:f>[5]Sheet1!$D$17:$D$27</c:f>
              <c:numCache>
                <c:formatCode>General</c:formatCode>
                <c:ptCount val="11"/>
                <c:pt idx="0">
                  <c:v>19539</c:v>
                </c:pt>
                <c:pt idx="1">
                  <c:v>20048</c:v>
                </c:pt>
                <c:pt idx="2">
                  <c:v>21917</c:v>
                </c:pt>
                <c:pt idx="3">
                  <c:v>22649</c:v>
                </c:pt>
                <c:pt idx="4">
                  <c:v>23329</c:v>
                </c:pt>
                <c:pt idx="5">
                  <c:v>23441</c:v>
                </c:pt>
                <c:pt idx="6">
                  <c:v>25135</c:v>
                </c:pt>
                <c:pt idx="7">
                  <c:v>25761</c:v>
                </c:pt>
                <c:pt idx="8">
                  <c:v>25107</c:v>
                </c:pt>
                <c:pt idx="9">
                  <c:v>20850</c:v>
                </c:pt>
                <c:pt idx="10">
                  <c:v>21014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15-4F03-BAEE-AB9D78B15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9943408"/>
        <c:axId val="969949936"/>
      </c:lineChart>
      <c:catAx>
        <c:axId val="9699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en-US"/>
          </a:p>
        </c:txPr>
        <c:crossAx val="969949936"/>
        <c:crosses val="autoZero"/>
        <c:auto val="1"/>
        <c:lblAlgn val="ctr"/>
        <c:lblOffset val="100"/>
        <c:noMultiLvlLbl val="0"/>
      </c:catAx>
      <c:valAx>
        <c:axId val="969949936"/>
        <c:scaling>
          <c:orientation val="minMax"/>
          <c:min val="15000"/>
        </c:scaling>
        <c:delete val="1"/>
        <c:axPos val="l"/>
        <c:numFmt formatCode="General" sourceLinked="1"/>
        <c:majorTickMark val="out"/>
        <c:minorTickMark val="none"/>
        <c:tickLblPos val="nextTo"/>
        <c:crossAx val="96994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98653</xdr:colOff>
      <xdr:row>4</xdr:row>
      <xdr:rowOff>66334</xdr:rowOff>
    </xdr:from>
    <xdr:to>
      <xdr:col>7</xdr:col>
      <xdr:colOff>602117</xdr:colOff>
      <xdr:row>19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21</xdr:row>
      <xdr:rowOff>35718</xdr:rowOff>
    </xdr:from>
    <xdr:to>
      <xdr:col>7</xdr:col>
      <xdr:colOff>571500</xdr:colOff>
      <xdr:row>37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.%20KAZIM\Google%20Drive%20(ddindustries.sindhbos@gmail.com)\INDUSTRIES\Development%20Statistics\DS%202020%2017.06.2021\IM\IM\7.%20Electricity,%20Gas%20&amp;%20Mining\Page-191-1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.%20KAZIM\Google%20Drive%20(ddindustries.sindhbos@gmail.com)\INDUSTRIES\Development%20Statistics\DS%202020%2017.06.2021\IM\IM\7.%20Electricity,%20Gas%20&amp;%20Mining\Page-193-194%20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.%20KAZIM\Google%20Drive%20(ddindustries.sindhbos@gmail.com)\INDUSTRIES\Development%20Statistics\DS%202020%2017.06.2021\IM\IM\7.%20Electricity,%20Gas%20&amp;%20Mining\Page-199-200%20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.%20KAZIM\Google%20Drive%20(ddindustries.sindhbos@gmail.com)\INDUSTRIES\Development%20Statistics\DS%202020%2017.06.2021\IM\IM\7.%20Electricity,%20Gas%20&amp;%20Mining\Page-201-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.%20KAZIM\Google%20Drive%20(ddindustries.sindhbos@gmail.com)\INDUSTRIES\DS%20Industries%20calculation\DS%202020\Ch%2007%20Graphs%20(Autosaved)%20(Autosaved)%20(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1"/>
      <sheetName val="192"/>
      <sheetName val="175 (2)"/>
      <sheetName val="176 (2)"/>
    </sheetNames>
    <sheetDataSet>
      <sheetData sheetId="0">
        <row r="16">
          <cell r="D16">
            <v>10441</v>
          </cell>
          <cell r="F16">
            <v>2199</v>
          </cell>
        </row>
      </sheetData>
      <sheetData sheetId="1">
        <row r="16">
          <cell r="B16">
            <v>5045</v>
          </cell>
          <cell r="D16">
            <v>805</v>
          </cell>
          <cell r="F16">
            <v>6067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3"/>
      <sheetName val="194"/>
    </sheetNames>
    <sheetDataSet>
      <sheetData sheetId="0"/>
      <sheetData sheetId="1">
        <row r="12">
          <cell r="B12">
            <v>317</v>
          </cell>
        </row>
        <row r="29">
          <cell r="C29">
            <v>361</v>
          </cell>
          <cell r="E29">
            <v>1175</v>
          </cell>
          <cell r="G29">
            <v>786</v>
          </cell>
          <cell r="I29">
            <v>5544</v>
          </cell>
        </row>
        <row r="30">
          <cell r="C30">
            <v>386</v>
          </cell>
          <cell r="E30">
            <v>1170</v>
          </cell>
          <cell r="G30">
            <v>783</v>
          </cell>
          <cell r="I30">
            <v>5796</v>
          </cell>
        </row>
        <row r="31">
          <cell r="C31">
            <v>394</v>
          </cell>
          <cell r="E31">
            <v>1184</v>
          </cell>
          <cell r="G31">
            <v>777</v>
          </cell>
          <cell r="I31">
            <v>6036</v>
          </cell>
        </row>
        <row r="32">
          <cell r="C32">
            <v>405</v>
          </cell>
          <cell r="E32">
            <v>1186</v>
          </cell>
          <cell r="G32">
            <v>709</v>
          </cell>
          <cell r="I32">
            <v>5809</v>
          </cell>
        </row>
        <row r="33">
          <cell r="C33">
            <v>431</v>
          </cell>
          <cell r="E33">
            <v>1187</v>
          </cell>
          <cell r="G33">
            <v>689</v>
          </cell>
          <cell r="I33">
            <v>5796</v>
          </cell>
        </row>
        <row r="34">
          <cell r="C34">
            <v>451</v>
          </cell>
          <cell r="E34">
            <v>1184</v>
          </cell>
          <cell r="G34">
            <v>658</v>
          </cell>
          <cell r="I34">
            <v>5793</v>
          </cell>
        </row>
        <row r="35">
          <cell r="C35">
            <v>487</v>
          </cell>
          <cell r="E35">
            <v>1247</v>
          </cell>
          <cell r="G35">
            <v>660</v>
          </cell>
          <cell r="I35">
            <v>5385</v>
          </cell>
        </row>
        <row r="36">
          <cell r="C36">
            <v>543</v>
          </cell>
          <cell r="E36">
            <v>1160</v>
          </cell>
          <cell r="G36">
            <v>646</v>
          </cell>
          <cell r="I36">
            <v>5428</v>
          </cell>
        </row>
        <row r="37">
          <cell r="C37">
            <v>570</v>
          </cell>
          <cell r="E37">
            <v>1212</v>
          </cell>
          <cell r="G37">
            <v>678</v>
          </cell>
          <cell r="I37">
            <v>5659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"/>
      <sheetName val="200"/>
    </sheetNames>
    <sheetDataSet>
      <sheetData sheetId="0"/>
      <sheetData sheetId="1">
        <row r="11">
          <cell r="B11">
            <v>3357</v>
          </cell>
        </row>
        <row r="13">
          <cell r="B13">
            <v>3387</v>
          </cell>
          <cell r="C13">
            <v>20703</v>
          </cell>
          <cell r="D13">
            <v>103</v>
          </cell>
          <cell r="E13">
            <v>2157</v>
          </cell>
          <cell r="F13">
            <v>1158</v>
          </cell>
          <cell r="G13">
            <v>1555</v>
          </cell>
        </row>
        <row r="14">
          <cell r="B14">
            <v>3447</v>
          </cell>
          <cell r="C14">
            <v>20595</v>
          </cell>
          <cell r="D14">
            <v>124</v>
          </cell>
          <cell r="E14">
            <v>2233</v>
          </cell>
          <cell r="F14">
            <v>1198</v>
          </cell>
          <cell r="G14">
            <v>1524</v>
          </cell>
        </row>
        <row r="15">
          <cell r="B15">
            <v>3342</v>
          </cell>
          <cell r="C15">
            <v>20537</v>
          </cell>
          <cell r="D15">
            <v>133</v>
          </cell>
          <cell r="E15">
            <v>2536</v>
          </cell>
          <cell r="F15">
            <v>1109</v>
          </cell>
          <cell r="G15">
            <v>493</v>
          </cell>
        </row>
        <row r="16">
          <cell r="B16">
            <v>3618</v>
          </cell>
          <cell r="C16">
            <v>20462</v>
          </cell>
          <cell r="D16">
            <v>149</v>
          </cell>
          <cell r="E16">
            <v>2616</v>
          </cell>
          <cell r="F16">
            <v>585</v>
          </cell>
          <cell r="G16">
            <v>433</v>
          </cell>
        </row>
        <row r="17">
          <cell r="B17">
            <v>3751</v>
          </cell>
          <cell r="C17">
            <v>20460</v>
          </cell>
          <cell r="D17">
            <v>159</v>
          </cell>
          <cell r="E17">
            <v>2410</v>
          </cell>
          <cell r="F17">
            <v>547</v>
          </cell>
          <cell r="G17">
            <v>273</v>
          </cell>
        </row>
        <row r="18">
          <cell r="B18">
            <v>3648</v>
          </cell>
          <cell r="C18">
            <v>20613</v>
          </cell>
          <cell r="D18">
            <v>166</v>
          </cell>
          <cell r="E18">
            <v>2488</v>
          </cell>
          <cell r="F18">
            <v>730</v>
          </cell>
          <cell r="G18">
            <v>277</v>
          </cell>
        </row>
        <row r="19">
          <cell r="B19">
            <v>3880</v>
          </cell>
          <cell r="C19">
            <v>20625</v>
          </cell>
          <cell r="D19">
            <v>163</v>
          </cell>
          <cell r="E19">
            <v>2623</v>
          </cell>
          <cell r="F19">
            <v>591</v>
          </cell>
          <cell r="G19">
            <v>275</v>
          </cell>
        </row>
        <row r="20">
          <cell r="B20">
            <v>3885</v>
          </cell>
          <cell r="C20">
            <v>20736.25</v>
          </cell>
          <cell r="D20">
            <v>159</v>
          </cell>
          <cell r="E20">
            <v>2614.4166666666665</v>
          </cell>
          <cell r="F20">
            <v>639</v>
          </cell>
          <cell r="G20">
            <v>275.33333333333331</v>
          </cell>
        </row>
        <row r="21">
          <cell r="B21">
            <v>4124</v>
          </cell>
          <cell r="C21">
            <v>20574.083333333332</v>
          </cell>
          <cell r="D21">
            <v>151</v>
          </cell>
          <cell r="E21">
            <v>2447.9166666666665</v>
          </cell>
          <cell r="F21">
            <v>657</v>
          </cell>
          <cell r="G21">
            <v>1188.0833333333333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-202"/>
    </sheetNames>
    <sheetDataSet>
      <sheetData sheetId="0" refreshError="1">
        <row r="15">
          <cell r="D15">
            <v>6642</v>
          </cell>
          <cell r="F15">
            <v>1656</v>
          </cell>
        </row>
        <row r="31">
          <cell r="D31">
            <v>7170</v>
          </cell>
          <cell r="F31">
            <v>1758</v>
          </cell>
        </row>
        <row r="61">
          <cell r="B61">
            <v>3885</v>
          </cell>
          <cell r="D61">
            <v>159</v>
          </cell>
          <cell r="F61">
            <v>639</v>
          </cell>
        </row>
        <row r="76">
          <cell r="B76">
            <v>4124</v>
          </cell>
          <cell r="D76">
            <v>151</v>
          </cell>
          <cell r="F76">
            <v>657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NTDC</v>
          </cell>
          <cell r="D3" t="str">
            <v>K-Electric</v>
          </cell>
          <cell r="E3" t="str">
            <v>Sindh</v>
          </cell>
        </row>
        <row r="4">
          <cell r="B4" t="str">
            <v>2010-11</v>
          </cell>
          <cell r="C4">
            <v>2829</v>
          </cell>
          <cell r="D4">
            <v>1946</v>
          </cell>
          <cell r="E4">
            <v>4775</v>
          </cell>
        </row>
        <row r="5">
          <cell r="B5" t="str">
            <v>2011-12</v>
          </cell>
          <cell r="C5">
            <v>2829</v>
          </cell>
          <cell r="D5">
            <v>2341</v>
          </cell>
          <cell r="E5">
            <v>5170</v>
          </cell>
        </row>
        <row r="6">
          <cell r="B6" t="str">
            <v>2012-13</v>
          </cell>
          <cell r="C6">
            <v>2829</v>
          </cell>
          <cell r="D6">
            <v>2341</v>
          </cell>
          <cell r="E6">
            <v>5170</v>
          </cell>
        </row>
        <row r="7">
          <cell r="B7" t="str">
            <v>2013-14</v>
          </cell>
          <cell r="C7">
            <v>4350</v>
          </cell>
          <cell r="D7">
            <v>2216</v>
          </cell>
          <cell r="E7">
            <v>6566</v>
          </cell>
        </row>
        <row r="8">
          <cell r="B8" t="str">
            <v>2014-15</v>
          </cell>
          <cell r="C8">
            <v>4500</v>
          </cell>
          <cell r="D8">
            <v>1875</v>
          </cell>
          <cell r="E8">
            <v>6375</v>
          </cell>
        </row>
        <row r="9">
          <cell r="B9" t="str">
            <v>2015-16</v>
          </cell>
          <cell r="C9">
            <v>3854</v>
          </cell>
          <cell r="D9">
            <v>2295</v>
          </cell>
          <cell r="E9">
            <v>6149</v>
          </cell>
        </row>
        <row r="10">
          <cell r="B10" t="str">
            <v>2016-17</v>
          </cell>
          <cell r="C10">
            <v>5026</v>
          </cell>
          <cell r="D10">
            <v>2295</v>
          </cell>
          <cell r="E10">
            <v>7321</v>
          </cell>
        </row>
        <row r="11">
          <cell r="B11" t="str">
            <v>2017-18</v>
          </cell>
          <cell r="C11">
            <v>5106</v>
          </cell>
          <cell r="D11">
            <v>2295</v>
          </cell>
          <cell r="E11">
            <v>7401</v>
          </cell>
        </row>
        <row r="12">
          <cell r="B12" t="str">
            <v>2018-19</v>
          </cell>
          <cell r="C12">
            <v>7473</v>
          </cell>
          <cell r="D12">
            <v>2295</v>
          </cell>
          <cell r="E12">
            <v>9768</v>
          </cell>
        </row>
        <row r="16">
          <cell r="C16" t="str">
            <v>Generated (Mn. KW)</v>
          </cell>
          <cell r="D16" t="str">
            <v>Consumed (MW)</v>
          </cell>
        </row>
        <row r="17">
          <cell r="B17" t="str">
            <v>2008-09</v>
          </cell>
          <cell r="C17">
            <v>22021</v>
          </cell>
          <cell r="D17">
            <v>19539</v>
          </cell>
        </row>
        <row r="18">
          <cell r="B18" t="str">
            <v>2009-10</v>
          </cell>
          <cell r="C18">
            <v>21723</v>
          </cell>
          <cell r="D18">
            <v>20048</v>
          </cell>
        </row>
        <row r="19">
          <cell r="B19" t="str">
            <v>2010-11</v>
          </cell>
          <cell r="C19">
            <v>22466</v>
          </cell>
          <cell r="D19">
            <v>21917</v>
          </cell>
        </row>
        <row r="20">
          <cell r="B20" t="str">
            <v>2011-12</v>
          </cell>
          <cell r="C20">
            <v>20302</v>
          </cell>
          <cell r="D20">
            <v>22649</v>
          </cell>
        </row>
        <row r="21">
          <cell r="B21" t="str">
            <v>2012-13</v>
          </cell>
          <cell r="C21">
            <v>19972</v>
          </cell>
          <cell r="D21">
            <v>23329</v>
          </cell>
        </row>
        <row r="22">
          <cell r="B22" t="str">
            <v>2013-14</v>
          </cell>
          <cell r="C22">
            <v>18977</v>
          </cell>
          <cell r="D22">
            <v>23441</v>
          </cell>
        </row>
        <row r="23">
          <cell r="B23" t="str">
            <v>2014-15</v>
          </cell>
          <cell r="C23">
            <v>21119</v>
          </cell>
          <cell r="D23">
            <v>25135</v>
          </cell>
        </row>
        <row r="24">
          <cell r="B24" t="str">
            <v>2015-16</v>
          </cell>
          <cell r="C24">
            <v>22124</v>
          </cell>
          <cell r="D24">
            <v>25761</v>
          </cell>
        </row>
        <row r="25">
          <cell r="B25" t="str">
            <v>2016-17</v>
          </cell>
          <cell r="C25">
            <v>21937</v>
          </cell>
          <cell r="D25">
            <v>25107</v>
          </cell>
        </row>
        <row r="26">
          <cell r="B26" t="str">
            <v>2017-18</v>
          </cell>
          <cell r="C26">
            <v>22456</v>
          </cell>
          <cell r="D26">
            <v>20850</v>
          </cell>
        </row>
        <row r="27">
          <cell r="B27" t="str">
            <v>2018-19</v>
          </cell>
          <cell r="C27">
            <v>17424</v>
          </cell>
          <cell r="D27">
            <v>21014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</sheetPr>
  <dimension ref="A1:G23"/>
  <sheetViews>
    <sheetView showGridLines="0" view="pageBreakPreview" zoomScale="80" zoomScaleNormal="80" zoomScaleSheetLayoutView="80" workbookViewId="0">
      <selection activeCell="I9" sqref="I9"/>
    </sheetView>
  </sheetViews>
  <sheetFormatPr defaultColWidth="9.75" defaultRowHeight="13.2" x14ac:dyDescent="0.25"/>
  <cols>
    <col min="1" max="1" width="6.08203125" style="5" customWidth="1"/>
    <col min="2" max="2" width="10.75" style="5" customWidth="1"/>
    <col min="3" max="3" width="9.75" style="5" customWidth="1"/>
    <col min="4" max="4" width="10.58203125" style="5" customWidth="1"/>
    <col min="5" max="5" width="9.25" style="5" customWidth="1"/>
    <col min="6" max="6" width="11" style="5" customWidth="1"/>
    <col min="7" max="7" width="9.58203125" style="5" customWidth="1"/>
    <col min="8" max="16384" width="9.75" style="5"/>
  </cols>
  <sheetData>
    <row r="1" spans="1:7" ht="18" customHeight="1" x14ac:dyDescent="0.25">
      <c r="A1" s="189">
        <v>174</v>
      </c>
      <c r="B1" s="189"/>
      <c r="C1" s="189"/>
      <c r="D1" s="189"/>
      <c r="E1" s="189"/>
      <c r="F1" s="189"/>
      <c r="G1" s="189"/>
    </row>
    <row r="2" spans="1:7" ht="18" customHeight="1" x14ac:dyDescent="0.25">
      <c r="A2" s="25"/>
      <c r="B2" s="25"/>
      <c r="C2" s="25"/>
      <c r="D2" s="26"/>
      <c r="E2" s="25"/>
      <c r="F2" s="25"/>
      <c r="G2" s="25"/>
    </row>
    <row r="3" spans="1:7" ht="18" customHeight="1" x14ac:dyDescent="0.3">
      <c r="A3" s="2"/>
      <c r="B3" s="27"/>
      <c r="C3" s="27"/>
      <c r="D3" s="27"/>
      <c r="E3" s="27"/>
      <c r="F3" s="27"/>
      <c r="G3" s="28" t="s">
        <v>0</v>
      </c>
    </row>
    <row r="4" spans="1:7" ht="18" customHeight="1" x14ac:dyDescent="0.25">
      <c r="A4" s="27"/>
      <c r="B4" s="27"/>
      <c r="C4" s="27"/>
      <c r="E4" s="27"/>
      <c r="F4" s="27"/>
      <c r="G4" s="27"/>
    </row>
    <row r="5" spans="1:7" ht="18" customHeight="1" x14ac:dyDescent="0.3">
      <c r="A5" s="200" t="s">
        <v>197</v>
      </c>
      <c r="B5" s="200"/>
      <c r="C5" s="200"/>
      <c r="D5" s="200"/>
      <c r="E5" s="200"/>
      <c r="F5" s="200"/>
      <c r="G5" s="200"/>
    </row>
    <row r="6" spans="1:7" ht="18" customHeight="1" x14ac:dyDescent="0.3">
      <c r="A6" s="190" t="s">
        <v>146</v>
      </c>
      <c r="B6" s="190"/>
      <c r="C6" s="190"/>
      <c r="D6" s="190"/>
      <c r="E6" s="190"/>
      <c r="F6" s="190"/>
      <c r="G6" s="190"/>
    </row>
    <row r="7" spans="1:7" ht="18" customHeight="1" x14ac:dyDescent="0.25">
      <c r="A7" s="27"/>
      <c r="B7" s="27"/>
      <c r="C7" s="27"/>
      <c r="D7" s="27"/>
      <c r="E7" s="27"/>
      <c r="F7" s="27"/>
      <c r="G7" s="29" t="s">
        <v>1</v>
      </c>
    </row>
    <row r="8" spans="1:7" ht="18.899999999999999" customHeight="1" x14ac:dyDescent="0.25">
      <c r="A8" s="191" t="s">
        <v>5</v>
      </c>
      <c r="B8" s="198" t="s">
        <v>2</v>
      </c>
      <c r="C8" s="198"/>
      <c r="D8" s="199" t="s">
        <v>3</v>
      </c>
      <c r="E8" s="199"/>
      <c r="F8" s="198" t="s">
        <v>4</v>
      </c>
      <c r="G8" s="198"/>
    </row>
    <row r="9" spans="1:7" s="32" customFormat="1" ht="18.75" customHeight="1" x14ac:dyDescent="0.25">
      <c r="A9" s="192"/>
      <c r="B9" s="194" t="s">
        <v>6</v>
      </c>
      <c r="C9" s="30" t="s">
        <v>7</v>
      </c>
      <c r="D9" s="196" t="s">
        <v>6</v>
      </c>
      <c r="E9" s="30" t="s">
        <v>8</v>
      </c>
      <c r="F9" s="194" t="s">
        <v>6</v>
      </c>
      <c r="G9" s="31" t="s">
        <v>8</v>
      </c>
    </row>
    <row r="10" spans="1:7" s="32" customFormat="1" ht="23.25" customHeight="1" x14ac:dyDescent="0.25">
      <c r="A10" s="193"/>
      <c r="B10" s="195"/>
      <c r="C10" s="33" t="s">
        <v>9</v>
      </c>
      <c r="D10" s="197"/>
      <c r="E10" s="33" t="s">
        <v>9</v>
      </c>
      <c r="F10" s="195"/>
      <c r="G10" s="34" t="s">
        <v>9</v>
      </c>
    </row>
    <row r="11" spans="1:7" ht="57.75" customHeight="1" x14ac:dyDescent="0.25">
      <c r="A11" s="35" t="s">
        <v>16</v>
      </c>
      <c r="B11" s="36">
        <f>SUM(D11,F11,'171'!B11,'171'!D11,'171'!F11)</f>
        <v>19892</v>
      </c>
      <c r="C11" s="36">
        <f>SUM(E11,G11,'171'!C11,'171'!E11,'171'!G11)</f>
        <v>3532994</v>
      </c>
      <c r="D11" s="36">
        <v>6638</v>
      </c>
      <c r="E11" s="36">
        <v>2774171</v>
      </c>
      <c r="F11" s="36">
        <v>1425</v>
      </c>
      <c r="G11" s="36">
        <v>685908</v>
      </c>
    </row>
    <row r="12" spans="1:7" ht="55.5" customHeight="1" x14ac:dyDescent="0.25">
      <c r="A12" s="35" t="s">
        <v>17</v>
      </c>
      <c r="B12" s="36">
        <f>SUM(D12,F12,'171'!B12,'171'!D12,'171'!F12)</f>
        <v>21333</v>
      </c>
      <c r="C12" s="36">
        <f>SUM(E12,G12,'171'!C12,'171'!E12,'171'!G12)</f>
        <v>3653000</v>
      </c>
      <c r="D12" s="36">
        <v>7385</v>
      </c>
      <c r="E12" s="36">
        <v>2877000</v>
      </c>
      <c r="F12" s="36">
        <v>1430</v>
      </c>
      <c r="G12" s="36">
        <v>699000</v>
      </c>
    </row>
    <row r="13" spans="1:7" ht="55.5" customHeight="1" x14ac:dyDescent="0.25">
      <c r="A13" s="35" t="s">
        <v>18</v>
      </c>
      <c r="B13" s="36">
        <f>SUM(D13,F13,'171'!B13,'171'!D13,'171'!F13)</f>
        <v>22006</v>
      </c>
      <c r="C13" s="36">
        <f>SUM(E13,G13,'171'!C13,'171'!E13,'171'!G13)</f>
        <v>3712919</v>
      </c>
      <c r="D13" s="36">
        <v>7903</v>
      </c>
      <c r="E13" s="36">
        <v>2930303</v>
      </c>
      <c r="F13" s="36">
        <v>1522</v>
      </c>
      <c r="G13" s="36">
        <v>705810</v>
      </c>
    </row>
    <row r="14" spans="1:7" ht="55.5" customHeight="1" x14ac:dyDescent="0.25">
      <c r="A14" s="35" t="s">
        <v>19</v>
      </c>
      <c r="B14" s="36">
        <f>SUM(D14,F14,'171'!B14,'171'!D14,'171'!F14)</f>
        <v>22653</v>
      </c>
      <c r="C14" s="36">
        <f>SUM(E14,G14,'171'!C14,'171'!E14,'171'!G14)</f>
        <v>3750590</v>
      </c>
      <c r="D14" s="20">
        <v>8684</v>
      </c>
      <c r="E14" s="20">
        <v>2967481</v>
      </c>
      <c r="F14" s="20">
        <v>1913</v>
      </c>
      <c r="G14" s="20">
        <v>704912</v>
      </c>
    </row>
    <row r="15" spans="1:7" ht="55.5" customHeight="1" x14ac:dyDescent="0.25">
      <c r="A15" s="35" t="s">
        <v>20</v>
      </c>
      <c r="B15" s="36">
        <f>SUM(D15,F15,'171'!B15,'171'!D15,'171'!F15)</f>
        <v>23325</v>
      </c>
      <c r="C15" s="36">
        <f>SUM(E15,G15,'171'!C15,'171'!E15,'171'!G15)</f>
        <v>3775653</v>
      </c>
      <c r="D15" s="20">
        <v>9208</v>
      </c>
      <c r="E15" s="20">
        <v>3000654</v>
      </c>
      <c r="F15" s="20">
        <v>1943</v>
      </c>
      <c r="G15" s="20">
        <v>695700</v>
      </c>
    </row>
    <row r="16" spans="1:7" ht="55.5" customHeight="1" x14ac:dyDescent="0.25">
      <c r="A16" s="35" t="s">
        <v>21</v>
      </c>
      <c r="B16" s="36">
        <f>SUM(D16,F16,'171'!B16,'171'!D16,'171'!F16)</f>
        <v>24417</v>
      </c>
      <c r="C16" s="36">
        <f>SUM(E16,G16,'171'!C16,'171'!E16,'171'!G16)</f>
        <v>3857570</v>
      </c>
      <c r="D16" s="20">
        <v>10203</v>
      </c>
      <c r="E16" s="20">
        <v>3075293</v>
      </c>
      <c r="F16" s="20">
        <v>2040</v>
      </c>
      <c r="G16" s="20">
        <v>701537</v>
      </c>
    </row>
    <row r="17" spans="1:7" ht="55.5" customHeight="1" x14ac:dyDescent="0.25">
      <c r="A17" s="35" t="s">
        <v>22</v>
      </c>
      <c r="B17" s="36">
        <f>SUM(D17,F17,'171'!B17,'171'!D17,'171'!F17)</f>
        <v>24270</v>
      </c>
      <c r="C17" s="36">
        <f>SUM(E17,G17,'171'!C17,'171'!E17,'171'!G17)</f>
        <v>3968567</v>
      </c>
      <c r="D17" s="20">
        <v>10222</v>
      </c>
      <c r="E17" s="20">
        <v>3174116</v>
      </c>
      <c r="F17" s="20">
        <v>2172</v>
      </c>
      <c r="G17" s="20">
        <v>712569</v>
      </c>
    </row>
    <row r="18" spans="1:7" ht="55.5" customHeight="1" x14ac:dyDescent="0.25">
      <c r="A18" s="35" t="s">
        <v>23</v>
      </c>
      <c r="B18" s="36">
        <f>SUM(D18,F18,'171'!B18,'171'!D18,'171'!F18)</f>
        <v>24557</v>
      </c>
      <c r="C18" s="36">
        <f>SUM(E18,G18,'171'!C18,'171'!E18,'171'!G18)</f>
        <v>4213822</v>
      </c>
      <c r="D18" s="20">
        <f>'[1]191'!D16</f>
        <v>10441</v>
      </c>
      <c r="E18" s="20">
        <v>3400260</v>
      </c>
      <c r="F18" s="20">
        <f>'[1]191'!F16</f>
        <v>2199</v>
      </c>
      <c r="G18" s="20">
        <v>730541</v>
      </c>
    </row>
    <row r="19" spans="1:7" ht="55.5" customHeight="1" x14ac:dyDescent="0.25">
      <c r="A19" s="35" t="s">
        <v>24</v>
      </c>
      <c r="B19" s="36">
        <f>SUM(D19,F19,'171'!B19,'171'!D19,'171'!F19)</f>
        <v>20849.781082999998</v>
      </c>
      <c r="C19" s="36">
        <f>SUM(E19,G19,'171'!C19,'171'!E19,'171'!G19)</f>
        <v>4409456</v>
      </c>
      <c r="D19" s="20">
        <f>'172'!D11</f>
        <v>11271.680576999999</v>
      </c>
      <c r="E19" s="20">
        <f>'172'!E11</f>
        <v>3563582</v>
      </c>
      <c r="F19" s="20">
        <f>'172'!F11</f>
        <v>2291.9826629999998</v>
      </c>
      <c r="G19" s="20">
        <f>'172'!G11</f>
        <v>742689</v>
      </c>
    </row>
    <row r="20" spans="1:7" ht="55.5" customHeight="1" x14ac:dyDescent="0.25">
      <c r="A20" s="35" t="s">
        <v>145</v>
      </c>
      <c r="B20" s="36">
        <v>21017</v>
      </c>
      <c r="C20" s="36">
        <v>4685861</v>
      </c>
      <c r="D20" s="20">
        <f>'172'!D26</f>
        <v>11050.83083243</v>
      </c>
      <c r="E20" s="20">
        <f>'172'!E26</f>
        <v>3809878</v>
      </c>
      <c r="F20" s="20">
        <f>'172'!F26</f>
        <v>2284.5769247400003</v>
      </c>
      <c r="G20" s="20">
        <f>'172'!G26</f>
        <v>760193</v>
      </c>
    </row>
    <row r="21" spans="1:7" ht="21" customHeight="1" x14ac:dyDescent="0.25">
      <c r="A21" s="37"/>
      <c r="B21" s="38"/>
      <c r="C21" s="38"/>
      <c r="D21" s="39"/>
      <c r="E21" s="39"/>
      <c r="F21" s="39"/>
      <c r="G21" s="39"/>
    </row>
    <row r="22" spans="1:7" ht="15.9" customHeight="1" x14ac:dyDescent="0.25">
      <c r="G22" s="12" t="s">
        <v>202</v>
      </c>
    </row>
    <row r="23" spans="1:7" x14ac:dyDescent="0.25">
      <c r="E23" s="23"/>
    </row>
  </sheetData>
  <mergeCells count="10">
    <mergeCell ref="A1:G1"/>
    <mergeCell ref="A6:G6"/>
    <mergeCell ref="A8:A10"/>
    <mergeCell ref="F9:F10"/>
    <mergeCell ref="D9:D10"/>
    <mergeCell ref="B9:B10"/>
    <mergeCell ref="B8:C8"/>
    <mergeCell ref="D8:E8"/>
    <mergeCell ref="F8:G8"/>
    <mergeCell ref="A5:G5"/>
  </mergeCells>
  <phoneticPr fontId="0" type="noConversion"/>
  <printOptions horizontalCentered="1" gridLinesSet="0"/>
  <pageMargins left="0.6" right="0.6" top="0.5" bottom="0.5" header="0" footer="0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view="pageBreakPreview" zoomScale="80" zoomScaleSheetLayoutView="80" workbookViewId="0">
      <selection activeCell="G23" sqref="G23"/>
    </sheetView>
  </sheetViews>
  <sheetFormatPr defaultColWidth="9.75" defaultRowHeight="18" x14ac:dyDescent="0.35"/>
  <cols>
    <col min="1" max="1" width="24.25" style="1" customWidth="1"/>
    <col min="2" max="2" width="7.75" style="1" customWidth="1"/>
    <col min="3" max="3" width="7" style="1" customWidth="1"/>
    <col min="4" max="4" width="7.6640625" style="1" customWidth="1"/>
    <col min="5" max="5" width="7.25" style="1" customWidth="1"/>
    <col min="6" max="6" width="7.4140625" style="1" customWidth="1"/>
    <col min="7" max="16384" width="9.75" style="1"/>
  </cols>
  <sheetData>
    <row r="1" spans="1:6" ht="18.75" customHeight="1" x14ac:dyDescent="0.35">
      <c r="A1" s="189">
        <v>183</v>
      </c>
      <c r="B1" s="189"/>
      <c r="C1" s="189"/>
      <c r="D1" s="189"/>
      <c r="E1" s="189"/>
      <c r="F1" s="189"/>
    </row>
    <row r="2" spans="1:6" ht="18.75" customHeight="1" x14ac:dyDescent="0.35">
      <c r="A2" s="219" t="s">
        <v>0</v>
      </c>
      <c r="B2" s="219"/>
      <c r="C2" s="219"/>
      <c r="D2" s="219"/>
      <c r="E2" s="5"/>
      <c r="F2" s="5"/>
    </row>
    <row r="3" spans="1:6" x14ac:dyDescent="0.35">
      <c r="A3" s="200" t="s">
        <v>54</v>
      </c>
      <c r="B3" s="200"/>
      <c r="C3" s="200"/>
      <c r="D3" s="200"/>
      <c r="E3" s="200"/>
      <c r="F3" s="200"/>
    </row>
    <row r="4" spans="1:6" ht="18.75" customHeight="1" x14ac:dyDescent="0.35">
      <c r="A4" s="200" t="s">
        <v>153</v>
      </c>
      <c r="B4" s="200"/>
      <c r="C4" s="200"/>
      <c r="D4" s="200"/>
      <c r="E4" s="200"/>
      <c r="F4" s="200"/>
    </row>
    <row r="5" spans="1:6" x14ac:dyDescent="0.35">
      <c r="A5" s="27"/>
      <c r="B5" s="101"/>
      <c r="C5" s="101"/>
      <c r="D5" s="101"/>
      <c r="E5" s="102"/>
      <c r="F5" s="102" t="s">
        <v>55</v>
      </c>
    </row>
    <row r="6" spans="1:6" ht="18.75" customHeight="1" x14ac:dyDescent="0.35">
      <c r="A6" s="103" t="s">
        <v>56</v>
      </c>
      <c r="B6" s="104" t="s">
        <v>21</v>
      </c>
      <c r="C6" s="104" t="s">
        <v>22</v>
      </c>
      <c r="D6" s="104" t="s">
        <v>23</v>
      </c>
      <c r="E6" s="104" t="s">
        <v>24</v>
      </c>
      <c r="F6" s="104" t="s">
        <v>145</v>
      </c>
    </row>
    <row r="7" spans="1:6" s="4" customFormat="1" ht="18.75" customHeight="1" x14ac:dyDescent="0.3">
      <c r="A7" s="27" t="s">
        <v>57</v>
      </c>
      <c r="B7" s="105">
        <f>SUM(B8,B14,B20,B43)</f>
        <v>4500</v>
      </c>
      <c r="C7" s="105">
        <f>SUM(C8,C14,C20,C43)</f>
        <v>3854</v>
      </c>
      <c r="D7" s="105">
        <f>SUM(D8,D14,D20,D43)</f>
        <v>5026</v>
      </c>
      <c r="E7" s="105">
        <f>SUM(E8,E14,E20,E43)</f>
        <v>5106</v>
      </c>
      <c r="F7" s="105">
        <f>SUM(F8,F14,F20,F43)</f>
        <v>7473</v>
      </c>
    </row>
    <row r="8" spans="1:6" s="4" customFormat="1" ht="19.5" customHeight="1" x14ac:dyDescent="0.3">
      <c r="A8" s="106" t="s">
        <v>58</v>
      </c>
      <c r="B8" s="107">
        <f t="shared" ref="B8:E8" si="0">SUM(B9:B13)</f>
        <v>1640</v>
      </c>
      <c r="C8" s="107">
        <f t="shared" si="0"/>
        <v>1982</v>
      </c>
      <c r="D8" s="107">
        <f t="shared" si="0"/>
        <v>2685</v>
      </c>
      <c r="E8" s="107">
        <f t="shared" si="0"/>
        <v>1540</v>
      </c>
      <c r="F8" s="107">
        <f>SUM(F9:F13)</f>
        <v>3620</v>
      </c>
    </row>
    <row r="9" spans="1:6" s="4" customFormat="1" ht="15.6" x14ac:dyDescent="0.3">
      <c r="A9" s="108" t="s">
        <v>59</v>
      </c>
      <c r="B9" s="109">
        <v>850</v>
      </c>
      <c r="C9" s="109">
        <v>850</v>
      </c>
      <c r="D9" s="109">
        <v>880</v>
      </c>
      <c r="E9" s="109">
        <v>850</v>
      </c>
      <c r="F9" s="109">
        <v>850</v>
      </c>
    </row>
    <row r="10" spans="1:6" s="4" customFormat="1" ht="15.6" x14ac:dyDescent="0.3">
      <c r="A10" s="108" t="s">
        <v>60</v>
      </c>
      <c r="B10" s="109">
        <v>640</v>
      </c>
      <c r="C10" s="109">
        <v>1082</v>
      </c>
      <c r="D10" s="109">
        <v>1655</v>
      </c>
      <c r="E10" s="109">
        <v>640</v>
      </c>
      <c r="F10" s="109">
        <v>640</v>
      </c>
    </row>
    <row r="11" spans="1:6" s="4" customFormat="1" ht="15.6" x14ac:dyDescent="0.3">
      <c r="A11" s="110" t="s">
        <v>61</v>
      </c>
      <c r="B11" s="109">
        <v>150</v>
      </c>
      <c r="C11" s="109">
        <v>50</v>
      </c>
      <c r="D11" s="109">
        <v>150</v>
      </c>
      <c r="E11" s="109">
        <v>50</v>
      </c>
      <c r="F11" s="109">
        <v>150</v>
      </c>
    </row>
    <row r="12" spans="1:6" s="4" customFormat="1" ht="15.6" x14ac:dyDescent="0.3">
      <c r="A12" s="110" t="s">
        <v>162</v>
      </c>
      <c r="B12" s="111" t="s">
        <v>72</v>
      </c>
      <c r="C12" s="111" t="s">
        <v>72</v>
      </c>
      <c r="D12" s="111" t="s">
        <v>72</v>
      </c>
      <c r="E12" s="111" t="s">
        <v>72</v>
      </c>
      <c r="F12" s="109">
        <v>1320</v>
      </c>
    </row>
    <row r="13" spans="1:6" s="4" customFormat="1" ht="15.6" x14ac:dyDescent="0.3">
      <c r="A13" s="110" t="s">
        <v>163</v>
      </c>
      <c r="B13" s="111" t="s">
        <v>72</v>
      </c>
      <c r="C13" s="111" t="s">
        <v>72</v>
      </c>
      <c r="D13" s="111" t="s">
        <v>72</v>
      </c>
      <c r="E13" s="111" t="s">
        <v>72</v>
      </c>
      <c r="F13" s="109">
        <v>660</v>
      </c>
    </row>
    <row r="14" spans="1:6" s="4" customFormat="1" ht="19.5" customHeight="1" x14ac:dyDescent="0.3">
      <c r="A14" s="112" t="s">
        <v>62</v>
      </c>
      <c r="B14" s="113">
        <f>SUM(B15:B19)</f>
        <v>2604</v>
      </c>
      <c r="C14" s="113">
        <f>SUM(C15:C19)</f>
        <v>1566</v>
      </c>
      <c r="D14" s="113">
        <f>SUM(D15:D19)</f>
        <v>1528</v>
      </c>
      <c r="E14" s="113">
        <f>SUM(E15:E19)</f>
        <v>2581</v>
      </c>
      <c r="F14" s="113">
        <f>SUM(F15:F19)</f>
        <v>2591</v>
      </c>
    </row>
    <row r="15" spans="1:6" s="4" customFormat="1" ht="15.6" x14ac:dyDescent="0.3">
      <c r="A15" s="110" t="s">
        <v>63</v>
      </c>
      <c r="B15" s="109">
        <v>144</v>
      </c>
      <c r="C15" s="109">
        <v>174</v>
      </c>
      <c r="D15" s="109">
        <v>144</v>
      </c>
      <c r="E15" s="109">
        <v>174</v>
      </c>
      <c r="F15" s="109">
        <v>174</v>
      </c>
    </row>
    <row r="16" spans="1:6" s="4" customFormat="1" ht="15.6" x14ac:dyDescent="0.3">
      <c r="A16" s="114" t="s">
        <v>64</v>
      </c>
      <c r="B16" s="109">
        <v>1762</v>
      </c>
      <c r="C16" s="109">
        <v>747</v>
      </c>
      <c r="D16" s="109">
        <v>747</v>
      </c>
      <c r="E16" s="109">
        <v>1762</v>
      </c>
      <c r="F16" s="109">
        <v>1782</v>
      </c>
    </row>
    <row r="17" spans="1:6" s="4" customFormat="1" ht="15.6" x14ac:dyDescent="0.3">
      <c r="A17" s="110" t="s">
        <v>65</v>
      </c>
      <c r="B17" s="109">
        <v>235</v>
      </c>
      <c r="C17" s="109">
        <v>235</v>
      </c>
      <c r="D17" s="109">
        <v>235</v>
      </c>
      <c r="E17" s="109">
        <v>235</v>
      </c>
      <c r="F17" s="109">
        <v>225</v>
      </c>
    </row>
    <row r="18" spans="1:6" s="4" customFormat="1" ht="15.6" x14ac:dyDescent="0.3">
      <c r="A18" s="108" t="s">
        <v>66</v>
      </c>
      <c r="B18" s="109">
        <v>233</v>
      </c>
      <c r="C18" s="109">
        <v>226</v>
      </c>
      <c r="D18" s="109">
        <v>217</v>
      </c>
      <c r="E18" s="109">
        <v>226</v>
      </c>
      <c r="F18" s="109">
        <v>226</v>
      </c>
    </row>
    <row r="19" spans="1:6" s="4" customFormat="1" ht="15.6" x14ac:dyDescent="0.3">
      <c r="A19" s="114" t="s">
        <v>67</v>
      </c>
      <c r="B19" s="109">
        <v>230</v>
      </c>
      <c r="C19" s="109">
        <v>184</v>
      </c>
      <c r="D19" s="109">
        <v>185</v>
      </c>
      <c r="E19" s="109">
        <v>184</v>
      </c>
      <c r="F19" s="109">
        <v>184</v>
      </c>
    </row>
    <row r="20" spans="1:6" s="4" customFormat="1" ht="15.6" x14ac:dyDescent="0.3">
      <c r="A20" s="40" t="s">
        <v>68</v>
      </c>
      <c r="B20" s="115">
        <f t="shared" ref="B20:E20" si="1">SUM(B21:B42)</f>
        <v>256</v>
      </c>
      <c r="C20" s="115">
        <f t="shared" si="1"/>
        <v>306</v>
      </c>
      <c r="D20" s="115">
        <f t="shared" si="1"/>
        <v>786</v>
      </c>
      <c r="E20" s="115">
        <f t="shared" si="1"/>
        <v>985</v>
      </c>
      <c r="F20" s="115">
        <f>SUM(F21:F42)</f>
        <v>1235</v>
      </c>
    </row>
    <row r="21" spans="1:6" s="4" customFormat="1" ht="15.6" x14ac:dyDescent="0.3">
      <c r="A21" s="23" t="s">
        <v>69</v>
      </c>
      <c r="B21" s="109">
        <v>50</v>
      </c>
      <c r="C21" s="109">
        <v>50</v>
      </c>
      <c r="D21" s="109">
        <v>50</v>
      </c>
      <c r="E21" s="109">
        <v>50</v>
      </c>
      <c r="F21" s="109">
        <v>50</v>
      </c>
    </row>
    <row r="22" spans="1:6" s="4" customFormat="1" ht="15.6" x14ac:dyDescent="0.3">
      <c r="A22" s="23" t="s">
        <v>70</v>
      </c>
      <c r="B22" s="109">
        <v>56</v>
      </c>
      <c r="C22" s="109">
        <v>56</v>
      </c>
      <c r="D22" s="109">
        <v>56</v>
      </c>
      <c r="E22" s="109">
        <v>56</v>
      </c>
      <c r="F22" s="109">
        <v>56</v>
      </c>
    </row>
    <row r="23" spans="1:6" s="4" customFormat="1" ht="15.6" x14ac:dyDescent="0.3">
      <c r="A23" s="5" t="s">
        <v>71</v>
      </c>
      <c r="B23" s="116">
        <v>50</v>
      </c>
      <c r="C23" s="109">
        <v>50</v>
      </c>
      <c r="D23" s="109">
        <v>50</v>
      </c>
      <c r="E23" s="109">
        <v>50</v>
      </c>
      <c r="F23" s="109">
        <v>50</v>
      </c>
    </row>
    <row r="24" spans="1:6" s="4" customFormat="1" ht="15.6" x14ac:dyDescent="0.3">
      <c r="A24" s="5" t="s">
        <v>73</v>
      </c>
      <c r="B24" s="116">
        <v>50</v>
      </c>
      <c r="C24" s="109">
        <v>50</v>
      </c>
      <c r="D24" s="109">
        <v>50</v>
      </c>
      <c r="E24" s="109">
        <v>50</v>
      </c>
      <c r="F24" s="109">
        <v>50</v>
      </c>
    </row>
    <row r="25" spans="1:6" s="4" customFormat="1" ht="15.6" x14ac:dyDescent="0.3">
      <c r="A25" s="5" t="s">
        <v>74</v>
      </c>
      <c r="B25" s="116">
        <v>50</v>
      </c>
      <c r="C25" s="109">
        <v>50</v>
      </c>
      <c r="D25" s="109">
        <v>50</v>
      </c>
      <c r="E25" s="109">
        <v>50</v>
      </c>
      <c r="F25" s="109">
        <v>50</v>
      </c>
    </row>
    <row r="26" spans="1:6" s="4" customFormat="1" ht="15.6" x14ac:dyDescent="0.3">
      <c r="A26" s="24" t="s">
        <v>75</v>
      </c>
      <c r="B26" s="111" t="s">
        <v>72</v>
      </c>
      <c r="C26" s="117">
        <v>50</v>
      </c>
      <c r="D26" s="117">
        <v>50</v>
      </c>
      <c r="E26" s="117">
        <v>50</v>
      </c>
      <c r="F26" s="117">
        <v>50</v>
      </c>
    </row>
    <row r="27" spans="1:6" s="4" customFormat="1" ht="15.6" x14ac:dyDescent="0.3">
      <c r="A27" s="24" t="s">
        <v>164</v>
      </c>
      <c r="B27" s="111" t="s">
        <v>72</v>
      </c>
      <c r="C27" s="111" t="s">
        <v>72</v>
      </c>
      <c r="D27" s="117">
        <v>50</v>
      </c>
      <c r="E27" s="117">
        <v>50</v>
      </c>
      <c r="F27" s="117">
        <v>50</v>
      </c>
    </row>
    <row r="28" spans="1:6" s="4" customFormat="1" ht="15.6" x14ac:dyDescent="0.3">
      <c r="A28" s="24" t="s">
        <v>76</v>
      </c>
      <c r="B28" s="111" t="s">
        <v>72</v>
      </c>
      <c r="C28" s="111" t="s">
        <v>72</v>
      </c>
      <c r="D28" s="117">
        <v>50</v>
      </c>
      <c r="E28" s="117">
        <v>50</v>
      </c>
      <c r="F28" s="117">
        <v>50</v>
      </c>
    </row>
    <row r="29" spans="1:6" s="4" customFormat="1" ht="15.6" x14ac:dyDescent="0.3">
      <c r="A29" s="24" t="s">
        <v>77</v>
      </c>
      <c r="B29" s="111" t="s">
        <v>72</v>
      </c>
      <c r="C29" s="111" t="s">
        <v>72</v>
      </c>
      <c r="D29" s="117">
        <v>50</v>
      </c>
      <c r="E29" s="117">
        <v>50</v>
      </c>
      <c r="F29" s="117">
        <v>50</v>
      </c>
    </row>
    <row r="30" spans="1:6" s="4" customFormat="1" ht="15.6" x14ac:dyDescent="0.3">
      <c r="A30" s="24" t="s">
        <v>165</v>
      </c>
      <c r="B30" s="111" t="s">
        <v>72</v>
      </c>
      <c r="C30" s="111" t="s">
        <v>72</v>
      </c>
      <c r="D30" s="117">
        <v>50</v>
      </c>
      <c r="E30" s="117">
        <v>50</v>
      </c>
      <c r="F30" s="117">
        <v>50</v>
      </c>
    </row>
    <row r="31" spans="1:6" s="4" customFormat="1" ht="15.6" x14ac:dyDescent="0.3">
      <c r="A31" s="24" t="s">
        <v>78</v>
      </c>
      <c r="B31" s="111" t="s">
        <v>72</v>
      </c>
      <c r="C31" s="111" t="s">
        <v>72</v>
      </c>
      <c r="D31" s="117">
        <v>50</v>
      </c>
      <c r="E31" s="117">
        <v>50</v>
      </c>
      <c r="F31" s="117">
        <v>50</v>
      </c>
    </row>
    <row r="32" spans="1:6" s="4" customFormat="1" ht="15.6" x14ac:dyDescent="0.3">
      <c r="A32" s="24" t="s">
        <v>79</v>
      </c>
      <c r="B32" s="111" t="s">
        <v>72</v>
      </c>
      <c r="C32" s="111" t="s">
        <v>72</v>
      </c>
      <c r="D32" s="117">
        <v>30</v>
      </c>
      <c r="E32" s="117">
        <v>30</v>
      </c>
      <c r="F32" s="117">
        <v>30</v>
      </c>
    </row>
    <row r="33" spans="1:6" s="4" customFormat="1" ht="15.6" x14ac:dyDescent="0.3">
      <c r="A33" s="24" t="s">
        <v>80</v>
      </c>
      <c r="B33" s="111" t="s">
        <v>72</v>
      </c>
      <c r="C33" s="111" t="s">
        <v>72</v>
      </c>
      <c r="D33" s="117">
        <v>50</v>
      </c>
      <c r="E33" s="117">
        <v>50</v>
      </c>
      <c r="F33" s="117">
        <v>50</v>
      </c>
    </row>
    <row r="34" spans="1:6" s="4" customFormat="1" ht="15.6" x14ac:dyDescent="0.3">
      <c r="A34" s="24" t="s">
        <v>166</v>
      </c>
      <c r="B34" s="111" t="s">
        <v>72</v>
      </c>
      <c r="C34" s="111" t="s">
        <v>72</v>
      </c>
      <c r="D34" s="117">
        <v>50</v>
      </c>
      <c r="E34" s="117">
        <v>50</v>
      </c>
      <c r="F34" s="117">
        <v>50</v>
      </c>
    </row>
    <row r="35" spans="1:6" s="4" customFormat="1" ht="15.6" x14ac:dyDescent="0.3">
      <c r="A35" s="24" t="s">
        <v>167</v>
      </c>
      <c r="B35" s="111" t="s">
        <v>72</v>
      </c>
      <c r="C35" s="111" t="s">
        <v>72</v>
      </c>
      <c r="D35" s="117">
        <v>50</v>
      </c>
      <c r="E35" s="117">
        <v>99</v>
      </c>
      <c r="F35" s="117">
        <v>99</v>
      </c>
    </row>
    <row r="36" spans="1:6" s="4" customFormat="1" ht="15.6" x14ac:dyDescent="0.3">
      <c r="A36" s="24" t="s">
        <v>81</v>
      </c>
      <c r="B36" s="111" t="s">
        <v>72</v>
      </c>
      <c r="C36" s="111" t="s">
        <v>72</v>
      </c>
      <c r="D36" s="111" t="s">
        <v>72</v>
      </c>
      <c r="E36" s="117">
        <v>50</v>
      </c>
      <c r="F36" s="117">
        <v>50</v>
      </c>
    </row>
    <row r="37" spans="1:6" s="4" customFormat="1" ht="15.6" x14ac:dyDescent="0.3">
      <c r="A37" s="24" t="s">
        <v>82</v>
      </c>
      <c r="B37" s="111" t="s">
        <v>72</v>
      </c>
      <c r="C37" s="111" t="s">
        <v>72</v>
      </c>
      <c r="D37" s="111" t="s">
        <v>72</v>
      </c>
      <c r="E37" s="117">
        <v>50</v>
      </c>
      <c r="F37" s="117">
        <v>50</v>
      </c>
    </row>
    <row r="38" spans="1:6" s="4" customFormat="1" ht="15.6" x14ac:dyDescent="0.3">
      <c r="A38" s="24" t="s">
        <v>83</v>
      </c>
      <c r="B38" s="111" t="s">
        <v>72</v>
      </c>
      <c r="C38" s="111" t="s">
        <v>72</v>
      </c>
      <c r="D38" s="111" t="s">
        <v>72</v>
      </c>
      <c r="E38" s="117">
        <v>50</v>
      </c>
      <c r="F38" s="117">
        <v>50</v>
      </c>
    </row>
    <row r="39" spans="1:6" s="4" customFormat="1" ht="15.6" x14ac:dyDescent="0.3">
      <c r="A39" s="24" t="s">
        <v>84</v>
      </c>
      <c r="B39" s="111" t="s">
        <v>72</v>
      </c>
      <c r="C39" s="111" t="s">
        <v>72</v>
      </c>
      <c r="D39" s="117">
        <v>50</v>
      </c>
      <c r="E39" s="117">
        <v>50</v>
      </c>
      <c r="F39" s="117">
        <v>50</v>
      </c>
    </row>
    <row r="40" spans="1:6" s="4" customFormat="1" ht="15.6" x14ac:dyDescent="0.3">
      <c r="A40" s="24" t="s">
        <v>168</v>
      </c>
      <c r="B40" s="111" t="s">
        <v>72</v>
      </c>
      <c r="C40" s="111" t="s">
        <v>72</v>
      </c>
      <c r="D40" s="111" t="s">
        <v>72</v>
      </c>
      <c r="E40" s="111" t="s">
        <v>72</v>
      </c>
      <c r="F40" s="117">
        <v>50</v>
      </c>
    </row>
    <row r="41" spans="1:6" s="4" customFormat="1" ht="15.6" x14ac:dyDescent="0.3">
      <c r="A41" s="24" t="s">
        <v>169</v>
      </c>
      <c r="B41" s="111" t="s">
        <v>72</v>
      </c>
      <c r="C41" s="111" t="s">
        <v>72</v>
      </c>
      <c r="D41" s="111" t="s">
        <v>72</v>
      </c>
      <c r="E41" s="111" t="s">
        <v>72</v>
      </c>
      <c r="F41" s="117">
        <v>150</v>
      </c>
    </row>
    <row r="42" spans="1:6" s="4" customFormat="1" ht="15.6" x14ac:dyDescent="0.3">
      <c r="A42" s="24" t="s">
        <v>170</v>
      </c>
      <c r="B42" s="111" t="s">
        <v>72</v>
      </c>
      <c r="C42" s="111" t="s">
        <v>72</v>
      </c>
      <c r="D42" s="111" t="s">
        <v>72</v>
      </c>
      <c r="E42" s="111" t="s">
        <v>72</v>
      </c>
      <c r="F42" s="117">
        <v>50</v>
      </c>
    </row>
    <row r="43" spans="1:6" s="4" customFormat="1" ht="19.5" customHeight="1" x14ac:dyDescent="0.3">
      <c r="A43" s="40" t="s">
        <v>85</v>
      </c>
      <c r="B43" s="115">
        <f>SUM(B44:B58)</f>
        <v>0</v>
      </c>
      <c r="C43" s="115">
        <f>SUM(C44:C58)</f>
        <v>0</v>
      </c>
      <c r="D43" s="115">
        <f>SUM(D44:D58)</f>
        <v>27</v>
      </c>
      <c r="E43" s="115">
        <f>SUM(E44:E58)</f>
        <v>0</v>
      </c>
      <c r="F43" s="115">
        <f>SUM(F44:F58)</f>
        <v>27</v>
      </c>
    </row>
    <row r="44" spans="1:6" s="4" customFormat="1" ht="15.6" x14ac:dyDescent="0.3">
      <c r="A44" s="53" t="s">
        <v>86</v>
      </c>
      <c r="B44" s="118">
        <v>0</v>
      </c>
      <c r="C44" s="118">
        <v>0</v>
      </c>
      <c r="D44" s="119">
        <v>27</v>
      </c>
      <c r="E44" s="118">
        <v>0</v>
      </c>
      <c r="F44" s="54">
        <v>27</v>
      </c>
    </row>
    <row r="45" spans="1:6" x14ac:dyDescent="0.35">
      <c r="A45" s="247" t="s">
        <v>209</v>
      </c>
      <c r="B45" s="247"/>
      <c r="C45" s="247"/>
      <c r="D45" s="247"/>
      <c r="E45" s="247"/>
      <c r="F45" s="247"/>
    </row>
    <row r="46" spans="1:6" ht="15.9" customHeight="1" x14ac:dyDescent="0.35"/>
    <row r="47" spans="1:6" ht="15.9" customHeight="1" x14ac:dyDescent="0.35"/>
    <row r="48" spans="1:6" ht="15.9" customHeight="1" x14ac:dyDescent="0.35"/>
    <row r="49" ht="15.9" customHeight="1" x14ac:dyDescent="0.35"/>
    <row r="50" ht="15.9" customHeight="1" x14ac:dyDescent="0.35"/>
    <row r="51" ht="15.9" customHeight="1" x14ac:dyDescent="0.35"/>
    <row r="52" ht="15.9" customHeight="1" x14ac:dyDescent="0.35"/>
    <row r="53" ht="15.9" customHeight="1" x14ac:dyDescent="0.35"/>
    <row r="54" ht="15.9" customHeight="1" x14ac:dyDescent="0.35"/>
    <row r="55" ht="15.9" customHeight="1" x14ac:dyDescent="0.35"/>
  </sheetData>
  <mergeCells count="5">
    <mergeCell ref="A1:F1"/>
    <mergeCell ref="A2:D2"/>
    <mergeCell ref="A3:F3"/>
    <mergeCell ref="A4:F4"/>
    <mergeCell ref="A45:F45"/>
  </mergeCells>
  <printOptions horizontalCentered="1"/>
  <pageMargins left="0.6" right="0.6" top="0.5" bottom="0.5" header="0" footer="0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8"/>
  <sheetViews>
    <sheetView view="pageBreakPreview" zoomScale="80" zoomScaleSheetLayoutView="80" workbookViewId="0">
      <selection activeCell="I12" sqref="I12"/>
    </sheetView>
  </sheetViews>
  <sheetFormatPr defaultColWidth="9.75" defaultRowHeight="13.2" x14ac:dyDescent="0.25"/>
  <cols>
    <col min="1" max="1" width="5.75" style="5" customWidth="1"/>
    <col min="2" max="2" width="9" style="5" customWidth="1"/>
    <col min="3" max="3" width="8" style="5" customWidth="1"/>
    <col min="4" max="4" width="8.58203125" style="5" customWidth="1"/>
    <col min="5" max="5" width="8.08203125" style="5" customWidth="1"/>
    <col min="6" max="6" width="9.58203125" style="5" customWidth="1"/>
    <col min="7" max="7" width="7.6640625" style="5" customWidth="1"/>
    <col min="8" max="16384" width="9.75" style="5"/>
  </cols>
  <sheetData>
    <row r="1" spans="1:11" ht="18" customHeight="1" x14ac:dyDescent="0.25">
      <c r="A1" s="189">
        <v>184</v>
      </c>
      <c r="B1" s="189"/>
      <c r="C1" s="189"/>
      <c r="D1" s="189"/>
      <c r="E1" s="189"/>
      <c r="F1" s="189"/>
      <c r="G1" s="189"/>
      <c r="K1" s="27"/>
    </row>
    <row r="2" spans="1:11" ht="11.25" customHeight="1" x14ac:dyDescent="0.25">
      <c r="A2" s="25"/>
      <c r="B2" s="25"/>
      <c r="C2" s="25"/>
      <c r="D2" s="26"/>
      <c r="E2" s="25"/>
      <c r="F2" s="25"/>
      <c r="G2" s="25"/>
      <c r="K2" s="27"/>
    </row>
    <row r="3" spans="1:11" ht="18" customHeight="1" x14ac:dyDescent="0.3">
      <c r="B3" s="27"/>
      <c r="C3" s="27"/>
      <c r="D3" s="27"/>
      <c r="E3" s="27"/>
      <c r="F3" s="27"/>
      <c r="G3" s="28" t="s">
        <v>0</v>
      </c>
    </row>
    <row r="4" spans="1:11" ht="15" customHeight="1" x14ac:dyDescent="0.3">
      <c r="B4" s="27"/>
      <c r="C4" s="27"/>
      <c r="D4" s="27"/>
      <c r="E4" s="27"/>
      <c r="F4" s="27"/>
      <c r="G4" s="28"/>
    </row>
    <row r="5" spans="1:11" ht="18" customHeight="1" x14ac:dyDescent="0.3">
      <c r="A5" s="200" t="s">
        <v>87</v>
      </c>
      <c r="B5" s="200"/>
      <c r="C5" s="200"/>
      <c r="D5" s="200"/>
      <c r="E5" s="200"/>
      <c r="F5" s="200"/>
      <c r="G5" s="200"/>
    </row>
    <row r="6" spans="1:11" ht="18" customHeight="1" x14ac:dyDescent="0.3">
      <c r="A6" s="200" t="s">
        <v>186</v>
      </c>
      <c r="B6" s="200"/>
      <c r="C6" s="200"/>
      <c r="D6" s="200"/>
      <c r="E6" s="200"/>
      <c r="F6" s="200"/>
      <c r="G6" s="200"/>
    </row>
    <row r="7" spans="1:11" ht="18" customHeight="1" x14ac:dyDescent="0.25">
      <c r="A7" s="239" t="s">
        <v>181</v>
      </c>
      <c r="B7" s="239"/>
      <c r="C7" s="239"/>
      <c r="D7" s="239"/>
      <c r="E7" s="239"/>
      <c r="F7" s="239"/>
      <c r="G7" s="239"/>
    </row>
    <row r="8" spans="1:11" ht="18" customHeight="1" x14ac:dyDescent="0.25">
      <c r="A8" s="27"/>
      <c r="B8" s="27"/>
      <c r="C8" s="27"/>
      <c r="D8" s="27"/>
      <c r="E8" s="27"/>
      <c r="F8" s="27"/>
      <c r="G8" s="29" t="s">
        <v>1</v>
      </c>
    </row>
    <row r="9" spans="1:11" ht="18" customHeight="1" x14ac:dyDescent="0.25">
      <c r="A9" s="27"/>
      <c r="B9" s="27"/>
      <c r="C9" s="27"/>
      <c r="D9" s="27"/>
      <c r="E9" s="27"/>
      <c r="F9" s="27"/>
      <c r="G9" s="29"/>
    </row>
    <row r="10" spans="1:11" s="120" customFormat="1" ht="28.5" customHeight="1" x14ac:dyDescent="0.35">
      <c r="A10" s="238" t="s">
        <v>5</v>
      </c>
      <c r="B10" s="198" t="s">
        <v>2</v>
      </c>
      <c r="C10" s="198"/>
      <c r="D10" s="198" t="s">
        <v>3</v>
      </c>
      <c r="E10" s="198"/>
      <c r="F10" s="198" t="s">
        <v>4</v>
      </c>
      <c r="G10" s="198"/>
    </row>
    <row r="11" spans="1:11" s="121" customFormat="1" ht="26.4" x14ac:dyDescent="0.35">
      <c r="A11" s="238"/>
      <c r="B11" s="95" t="s">
        <v>6</v>
      </c>
      <c r="C11" s="95" t="s">
        <v>43</v>
      </c>
      <c r="D11" s="95" t="s">
        <v>6</v>
      </c>
      <c r="E11" s="95" t="s">
        <v>43</v>
      </c>
      <c r="F11" s="95" t="s">
        <v>6</v>
      </c>
      <c r="G11" s="95" t="s">
        <v>43</v>
      </c>
    </row>
    <row r="12" spans="1:11" ht="21" customHeight="1" x14ac:dyDescent="0.25">
      <c r="A12" s="60"/>
      <c r="B12" s="60"/>
      <c r="C12" s="60"/>
      <c r="D12" s="60"/>
      <c r="E12" s="60"/>
      <c r="F12" s="60"/>
      <c r="G12" s="60"/>
    </row>
    <row r="13" spans="1:11" ht="45" customHeight="1" x14ac:dyDescent="0.25">
      <c r="A13" s="22" t="s">
        <v>16</v>
      </c>
      <c r="B13" s="60">
        <f>SUM(D13,F13,'[3]200'!B13,'[3]200'!D13,'[3]200'!F13)</f>
        <v>9907</v>
      </c>
      <c r="C13" s="60">
        <f>SUM(E13,G13,'[3]200'!C13,'[3]200'!E13,'[3]200'!G13)</f>
        <v>2052283</v>
      </c>
      <c r="D13" s="60">
        <v>4168</v>
      </c>
      <c r="E13" s="60">
        <v>1582426</v>
      </c>
      <c r="F13" s="60">
        <v>1091</v>
      </c>
      <c r="G13" s="60">
        <v>445442</v>
      </c>
    </row>
    <row r="14" spans="1:11" ht="45" customHeight="1" x14ac:dyDescent="0.25">
      <c r="A14" s="22" t="s">
        <v>17</v>
      </c>
      <c r="B14" s="60">
        <f>SUM(D14,F14,'[3]200'!B14,'[3]200'!D14,'[3]200'!F14)</f>
        <v>10070</v>
      </c>
      <c r="C14" s="60">
        <f>SUM(E14,G14,'[3]200'!C14,'[3]200'!E14,'[3]200'!G14)</f>
        <v>2109623</v>
      </c>
      <c r="D14" s="60">
        <v>4257</v>
      </c>
      <c r="E14" s="60">
        <v>1632604</v>
      </c>
      <c r="F14" s="60">
        <v>1044</v>
      </c>
      <c r="G14" s="60">
        <v>452667</v>
      </c>
    </row>
    <row r="15" spans="1:11" ht="45" customHeight="1" x14ac:dyDescent="0.25">
      <c r="A15" s="22" t="s">
        <v>18</v>
      </c>
      <c r="B15" s="60">
        <f>SUM(D15,F15,'[3]200'!B15,'[3]200'!D15,'[3]200'!F15)</f>
        <v>10276</v>
      </c>
      <c r="C15" s="60">
        <f>SUM(E15,G15,'[3]200'!C15,'[3]200'!E15,'[3]200'!G15)</f>
        <v>2139869</v>
      </c>
      <c r="D15" s="60">
        <v>4564</v>
      </c>
      <c r="E15" s="60">
        <v>1659766</v>
      </c>
      <c r="F15" s="60">
        <v>1128</v>
      </c>
      <c r="G15" s="60">
        <v>456537</v>
      </c>
    </row>
    <row r="16" spans="1:11" ht="45" customHeight="1" x14ac:dyDescent="0.25">
      <c r="A16" s="22" t="s">
        <v>19</v>
      </c>
      <c r="B16" s="60">
        <f>SUM(D16,F16,'[3]200'!B16,'[3]200'!D16,'[3]200'!F16)</f>
        <v>10941</v>
      </c>
      <c r="C16" s="60">
        <f>SUM(E16,G16,'[3]200'!C16,'[3]200'!E16,'[3]200'!G16)</f>
        <v>2136608</v>
      </c>
      <c r="D16" s="60">
        <v>5081</v>
      </c>
      <c r="E16" s="60">
        <v>1660768</v>
      </c>
      <c r="F16" s="60">
        <v>1508</v>
      </c>
      <c r="G16" s="60">
        <v>452329</v>
      </c>
    </row>
    <row r="17" spans="1:7" ht="45" customHeight="1" x14ac:dyDescent="0.25">
      <c r="A17" s="22" t="s">
        <v>20</v>
      </c>
      <c r="B17" s="60">
        <f>SUM(D17,F17,'[3]200'!B17,'[3]200'!D17,'[3]200'!F17)</f>
        <v>11453</v>
      </c>
      <c r="C17" s="60">
        <f>SUM(E17,G17,'[3]200'!C17,'[3]200'!E17,'[3]200'!G17)</f>
        <v>2110894</v>
      </c>
      <c r="D17" s="60">
        <v>5484</v>
      </c>
      <c r="E17" s="60">
        <v>1649810</v>
      </c>
      <c r="F17" s="60">
        <v>1512</v>
      </c>
      <c r="G17" s="60">
        <v>437941</v>
      </c>
    </row>
    <row r="18" spans="1:7" ht="45" customHeight="1" x14ac:dyDescent="0.25">
      <c r="A18" s="35" t="s">
        <v>21</v>
      </c>
      <c r="B18" s="60">
        <f>SUM(D18,F18,'[3]200'!B18,'[3]200'!D18,'[3]200'!F18)</f>
        <v>12294</v>
      </c>
      <c r="C18" s="60">
        <f>SUM(E18,G18,'[3]200'!C18,'[3]200'!E18,'[3]200'!G18)</f>
        <v>2158290</v>
      </c>
      <c r="D18" s="68">
        <v>6161</v>
      </c>
      <c r="E18" s="68">
        <v>1695782</v>
      </c>
      <c r="F18" s="68">
        <v>1589</v>
      </c>
      <c r="G18" s="68">
        <v>439130</v>
      </c>
    </row>
    <row r="19" spans="1:7" ht="45" customHeight="1" x14ac:dyDescent="0.25">
      <c r="A19" s="35" t="s">
        <v>22</v>
      </c>
      <c r="B19" s="60">
        <f>SUM(D19,F19,'[3]200'!B19,'[3]200'!D19,'[3]200'!F19)</f>
        <v>12915</v>
      </c>
      <c r="C19" s="60">
        <f>SUM(E19,G19,'[3]200'!C19,'[3]200'!E19,'[3]200'!G19)</f>
        <v>2226677</v>
      </c>
      <c r="D19" s="20">
        <v>6596</v>
      </c>
      <c r="E19" s="20">
        <v>1758467</v>
      </c>
      <c r="F19" s="20">
        <v>1685</v>
      </c>
      <c r="G19" s="20">
        <v>444687</v>
      </c>
    </row>
    <row r="20" spans="1:7" ht="45" customHeight="1" x14ac:dyDescent="0.25">
      <c r="A20" s="35" t="s">
        <v>23</v>
      </c>
      <c r="B20" s="68">
        <f>SUM(D20,F20,'[3]200'!B20,'[3]200'!D20,'[3]200'!F20)</f>
        <v>12981</v>
      </c>
      <c r="C20" s="68">
        <f>SUM(E20,G20,'[3]200'!C20,'[3]200'!E20,'[3]200'!G20)</f>
        <v>2425864</v>
      </c>
      <c r="D20" s="20">
        <f>'[4]201-202'!D15</f>
        <v>6642</v>
      </c>
      <c r="E20" s="20">
        <v>1945721</v>
      </c>
      <c r="F20" s="20">
        <f>'[4]201-202'!F15</f>
        <v>1656</v>
      </c>
      <c r="G20" s="20">
        <v>456517</v>
      </c>
    </row>
    <row r="21" spans="1:7" ht="45" customHeight="1" x14ac:dyDescent="0.25">
      <c r="A21" s="35" t="s">
        <v>24</v>
      </c>
      <c r="B21" s="68">
        <f>SUM(D21,F21,'[3]200'!B21,'[3]200'!D21,'[3]200'!F21)</f>
        <v>13860</v>
      </c>
      <c r="C21" s="68">
        <f>SUM(E21,G21,'[3]200'!C21,'[3]200'!E21,'[3]200'!G21)</f>
        <v>2584324.0833333335</v>
      </c>
      <c r="D21" s="20">
        <f>'[4]201-202'!D31</f>
        <v>7170</v>
      </c>
      <c r="E21" s="20">
        <f>'182'!E11</f>
        <v>2096436</v>
      </c>
      <c r="F21" s="20">
        <f>'[4]201-202'!F31</f>
        <v>1758</v>
      </c>
      <c r="G21" s="20">
        <f>'182'!G11</f>
        <v>463678</v>
      </c>
    </row>
    <row r="22" spans="1:7" ht="45" customHeight="1" x14ac:dyDescent="0.25">
      <c r="A22" s="37" t="s">
        <v>145</v>
      </c>
      <c r="B22" s="61">
        <f>SUM(D22,F22,'181'!B20,'181'!D20,'181'!F20)</f>
        <v>14321.11710847</v>
      </c>
      <c r="C22" s="61">
        <f>SUM(E22,G22,'181'!C20,'181'!E20,'181'!G20)</f>
        <v>2808069</v>
      </c>
      <c r="D22" s="39">
        <f>'182'!D26</f>
        <v>7298.8308324299996</v>
      </c>
      <c r="E22" s="39">
        <f>'182'!E26</f>
        <v>2298616</v>
      </c>
      <c r="F22" s="39">
        <f>'182'!F26</f>
        <v>1780.5769247400001</v>
      </c>
      <c r="G22" s="39">
        <f>'182'!G26</f>
        <v>474626</v>
      </c>
    </row>
    <row r="23" spans="1:7" ht="20.25" customHeight="1" x14ac:dyDescent="0.25">
      <c r="G23" s="12" t="s">
        <v>202</v>
      </c>
    </row>
    <row r="24" spans="1:7" ht="13.5" customHeight="1" x14ac:dyDescent="0.25"/>
    <row r="25" spans="1:7" ht="15.9" customHeight="1" x14ac:dyDescent="0.25"/>
    <row r="26" spans="1:7" ht="15.9" customHeight="1" x14ac:dyDescent="0.25"/>
    <row r="27" spans="1:7" ht="15.9" customHeight="1" x14ac:dyDescent="0.25"/>
    <row r="28" spans="1:7" ht="15.9" customHeight="1" x14ac:dyDescent="0.25"/>
  </sheetData>
  <mergeCells count="8">
    <mergeCell ref="A1:G1"/>
    <mergeCell ref="A5:G5"/>
    <mergeCell ref="A6:G6"/>
    <mergeCell ref="A10:A11"/>
    <mergeCell ref="B10:C10"/>
    <mergeCell ref="D10:E10"/>
    <mergeCell ref="F10:G10"/>
    <mergeCell ref="A7:G7"/>
  </mergeCells>
  <printOptions horizontalCentered="1"/>
  <pageMargins left="0.6" right="0.6" top="0.5" bottom="0.5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view="pageBreakPreview" zoomScale="80" zoomScaleSheetLayoutView="80" workbookViewId="0">
      <selection activeCell="L14" sqref="L14"/>
    </sheetView>
  </sheetViews>
  <sheetFormatPr defaultColWidth="8.9140625" defaultRowHeight="13.2" x14ac:dyDescent="0.25"/>
  <cols>
    <col min="1" max="1" width="6.08203125" style="5" customWidth="1"/>
    <col min="2" max="2" width="9.25" style="5" customWidth="1"/>
    <col min="3" max="3" width="8.25" style="5" customWidth="1"/>
    <col min="4" max="4" width="9.25" style="5" customWidth="1"/>
    <col min="5" max="5" width="8.08203125" style="5" customWidth="1"/>
    <col min="6" max="6" width="9" style="5" customWidth="1"/>
    <col min="7" max="7" width="7.9140625" style="5" customWidth="1"/>
    <col min="8" max="16384" width="8.9140625" style="5"/>
  </cols>
  <sheetData>
    <row r="1" spans="1:7" x14ac:dyDescent="0.25">
      <c r="A1" s="248">
        <v>185</v>
      </c>
      <c r="B1" s="248"/>
      <c r="C1" s="248"/>
      <c r="D1" s="248"/>
      <c r="E1" s="248"/>
      <c r="F1" s="248"/>
      <c r="G1" s="248"/>
    </row>
    <row r="2" spans="1:7" ht="13.8" x14ac:dyDescent="0.3">
      <c r="A2" s="219" t="s">
        <v>0</v>
      </c>
      <c r="B2" s="219"/>
      <c r="C2" s="219"/>
      <c r="D2" s="219"/>
      <c r="E2" s="219"/>
      <c r="F2" s="219"/>
      <c r="G2" s="219"/>
    </row>
    <row r="3" spans="1:7" x14ac:dyDescent="0.25">
      <c r="B3" s="27"/>
      <c r="C3" s="27"/>
      <c r="D3" s="27"/>
      <c r="E3" s="27"/>
      <c r="F3" s="27"/>
      <c r="G3" s="40"/>
    </row>
    <row r="4" spans="1:7" ht="15.6" x14ac:dyDescent="0.3">
      <c r="A4" s="190" t="s">
        <v>88</v>
      </c>
      <c r="B4" s="190"/>
      <c r="C4" s="190"/>
      <c r="D4" s="190"/>
      <c r="E4" s="190"/>
      <c r="F4" s="190"/>
      <c r="G4" s="190"/>
    </row>
    <row r="5" spans="1:7" ht="15.6" x14ac:dyDescent="0.3">
      <c r="A5" s="200" t="s">
        <v>154</v>
      </c>
      <c r="B5" s="200"/>
      <c r="C5" s="200"/>
      <c r="D5" s="200"/>
      <c r="E5" s="200"/>
      <c r="F5" s="200"/>
      <c r="G5" s="200"/>
    </row>
    <row r="6" spans="1:7" x14ac:dyDescent="0.25">
      <c r="B6" s="27"/>
      <c r="C6" s="27"/>
      <c r="D6" s="27"/>
      <c r="E6" s="27"/>
      <c r="F6" s="27"/>
      <c r="G6" s="27"/>
    </row>
    <row r="7" spans="1:7" x14ac:dyDescent="0.25">
      <c r="B7" s="27"/>
      <c r="C7" s="27"/>
      <c r="D7" s="27"/>
      <c r="F7" s="27"/>
      <c r="G7" s="29" t="s">
        <v>1</v>
      </c>
    </row>
    <row r="8" spans="1:7" x14ac:dyDescent="0.25">
      <c r="B8" s="27"/>
      <c r="C8" s="27"/>
      <c r="D8" s="27"/>
      <c r="F8" s="27"/>
      <c r="G8" s="29"/>
    </row>
    <row r="9" spans="1:7" s="120" customFormat="1" x14ac:dyDescent="0.35">
      <c r="A9" s="238" t="s">
        <v>5</v>
      </c>
      <c r="B9" s="198" t="s">
        <v>10</v>
      </c>
      <c r="C9" s="198"/>
      <c r="D9" s="198" t="s">
        <v>11</v>
      </c>
      <c r="E9" s="198"/>
      <c r="F9" s="238" t="s">
        <v>46</v>
      </c>
      <c r="G9" s="238"/>
    </row>
    <row r="10" spans="1:7" s="121" customFormat="1" ht="26.4" x14ac:dyDescent="0.35">
      <c r="A10" s="191"/>
      <c r="B10" s="122" t="s">
        <v>6</v>
      </c>
      <c r="C10" s="122" t="s">
        <v>43</v>
      </c>
      <c r="D10" s="122" t="s">
        <v>6</v>
      </c>
      <c r="E10" s="122" t="s">
        <v>43</v>
      </c>
      <c r="F10" s="122" t="s">
        <v>6</v>
      </c>
      <c r="G10" s="122" t="s">
        <v>43</v>
      </c>
    </row>
    <row r="11" spans="1:7" ht="50.25" customHeight="1" x14ac:dyDescent="0.25">
      <c r="A11" s="13" t="s">
        <v>16</v>
      </c>
      <c r="B11" s="123">
        <v>3387</v>
      </c>
      <c r="C11" s="123">
        <v>20703</v>
      </c>
      <c r="D11" s="123">
        <v>103</v>
      </c>
      <c r="E11" s="123">
        <v>2157</v>
      </c>
      <c r="F11" s="123">
        <v>1158</v>
      </c>
      <c r="G11" s="123">
        <v>1555</v>
      </c>
    </row>
    <row r="12" spans="1:7" ht="50.25" customHeight="1" x14ac:dyDescent="0.25">
      <c r="A12" s="35" t="s">
        <v>89</v>
      </c>
      <c r="B12" s="68">
        <v>3447</v>
      </c>
      <c r="C12" s="68">
        <v>20595</v>
      </c>
      <c r="D12" s="68">
        <v>124</v>
      </c>
      <c r="E12" s="68">
        <v>2233</v>
      </c>
      <c r="F12" s="68">
        <v>1198</v>
      </c>
      <c r="G12" s="68">
        <v>1524</v>
      </c>
    </row>
    <row r="13" spans="1:7" ht="50.25" customHeight="1" x14ac:dyDescent="0.25">
      <c r="A13" s="35" t="s">
        <v>18</v>
      </c>
      <c r="B13" s="68">
        <v>3342</v>
      </c>
      <c r="C13" s="68">
        <v>20537</v>
      </c>
      <c r="D13" s="68">
        <v>133</v>
      </c>
      <c r="E13" s="68">
        <v>2536</v>
      </c>
      <c r="F13" s="68">
        <v>1109</v>
      </c>
      <c r="G13" s="68">
        <v>493</v>
      </c>
    </row>
    <row r="14" spans="1:7" ht="50.25" customHeight="1" x14ac:dyDescent="0.25">
      <c r="A14" s="35" t="s">
        <v>19</v>
      </c>
      <c r="B14" s="68">
        <v>3618</v>
      </c>
      <c r="C14" s="68">
        <v>20462</v>
      </c>
      <c r="D14" s="68">
        <v>149</v>
      </c>
      <c r="E14" s="68">
        <v>2616</v>
      </c>
      <c r="F14" s="68">
        <v>585</v>
      </c>
      <c r="G14" s="68">
        <v>433</v>
      </c>
    </row>
    <row r="15" spans="1:7" ht="50.25" customHeight="1" x14ac:dyDescent="0.25">
      <c r="A15" s="35" t="s">
        <v>20</v>
      </c>
      <c r="B15" s="68">
        <v>3751</v>
      </c>
      <c r="C15" s="68">
        <v>20460</v>
      </c>
      <c r="D15" s="68">
        <v>159</v>
      </c>
      <c r="E15" s="68">
        <v>2410</v>
      </c>
      <c r="F15" s="68">
        <v>547</v>
      </c>
      <c r="G15" s="68">
        <v>273</v>
      </c>
    </row>
    <row r="16" spans="1:7" ht="50.25" customHeight="1" x14ac:dyDescent="0.25">
      <c r="A16" s="35" t="s">
        <v>21</v>
      </c>
      <c r="B16" s="68">
        <v>3648</v>
      </c>
      <c r="C16" s="68">
        <v>20613</v>
      </c>
      <c r="D16" s="68">
        <v>166</v>
      </c>
      <c r="E16" s="68">
        <v>2488</v>
      </c>
      <c r="F16" s="68">
        <v>730</v>
      </c>
      <c r="G16" s="68">
        <v>277</v>
      </c>
    </row>
    <row r="17" spans="1:7" ht="50.25" customHeight="1" x14ac:dyDescent="0.25">
      <c r="A17" s="35" t="s">
        <v>22</v>
      </c>
      <c r="B17" s="20">
        <v>3880</v>
      </c>
      <c r="C17" s="20">
        <v>20625</v>
      </c>
      <c r="D17" s="20">
        <v>163</v>
      </c>
      <c r="E17" s="20">
        <v>2623</v>
      </c>
      <c r="F17" s="20">
        <v>591</v>
      </c>
      <c r="G17" s="20">
        <v>275</v>
      </c>
    </row>
    <row r="18" spans="1:7" ht="50.25" customHeight="1" x14ac:dyDescent="0.25">
      <c r="A18" s="35" t="s">
        <v>23</v>
      </c>
      <c r="B18" s="20">
        <f>'[4]201-202'!B61</f>
        <v>3885</v>
      </c>
      <c r="C18" s="20">
        <v>20868</v>
      </c>
      <c r="D18" s="20">
        <f>'[4]201-202'!D61</f>
        <v>159</v>
      </c>
      <c r="E18" s="20">
        <v>2619</v>
      </c>
      <c r="F18" s="20">
        <f>'[4]201-202'!F61</f>
        <v>639</v>
      </c>
      <c r="G18" s="20">
        <v>273</v>
      </c>
    </row>
    <row r="19" spans="1:7" ht="50.25" customHeight="1" x14ac:dyDescent="0.25">
      <c r="A19" s="35" t="s">
        <v>24</v>
      </c>
      <c r="B19" s="20">
        <f>'[4]201-202'!B76</f>
        <v>4124</v>
      </c>
      <c r="C19" s="20">
        <f>'183'!C13</f>
        <v>20648</v>
      </c>
      <c r="D19" s="20">
        <f>'[4]201-202'!D76</f>
        <v>151</v>
      </c>
      <c r="E19" s="20">
        <f>'183'!E13</f>
        <v>2398</v>
      </c>
      <c r="F19" s="20">
        <f>'[4]201-202'!F76</f>
        <v>657</v>
      </c>
      <c r="G19" s="20">
        <f>'183'!G13</f>
        <v>275</v>
      </c>
    </row>
    <row r="20" spans="1:7" ht="50.25" customHeight="1" x14ac:dyDescent="0.25">
      <c r="A20" s="37" t="s">
        <v>145</v>
      </c>
      <c r="B20" s="39">
        <f>'183'!B28</f>
        <v>4402.1150474999995</v>
      </c>
      <c r="C20" s="39">
        <f>'183'!C28</f>
        <v>20842</v>
      </c>
      <c r="D20" s="39">
        <f>'183'!D28</f>
        <v>134.30430379999999</v>
      </c>
      <c r="E20" s="39">
        <f>'183'!E28</f>
        <v>2329</v>
      </c>
      <c r="F20" s="39">
        <f>'183'!F28</f>
        <v>705.29</v>
      </c>
      <c r="G20" s="39">
        <f>'183'!G28</f>
        <v>11656</v>
      </c>
    </row>
    <row r="21" spans="1:7" x14ac:dyDescent="0.25">
      <c r="A21" s="22" t="s">
        <v>176</v>
      </c>
      <c r="G21" s="9" t="s">
        <v>90</v>
      </c>
    </row>
    <row r="22" spans="1:7" x14ac:dyDescent="0.25">
      <c r="A22" s="201" t="s">
        <v>210</v>
      </c>
      <c r="B22" s="201"/>
    </row>
  </sheetData>
  <mergeCells count="9">
    <mergeCell ref="A22:B22"/>
    <mergeCell ref="A1:G1"/>
    <mergeCell ref="A2:G2"/>
    <mergeCell ref="A5:G5"/>
    <mergeCell ref="A9:A10"/>
    <mergeCell ref="B9:C9"/>
    <mergeCell ref="D9:E9"/>
    <mergeCell ref="F9:G9"/>
    <mergeCell ref="A4:G4"/>
  </mergeCells>
  <printOptions horizontalCentered="1"/>
  <pageMargins left="0.6" right="0.6" top="0.5" bottom="0.5" header="0" footer="0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view="pageBreakPreview" zoomScale="80" zoomScaleSheetLayoutView="80" workbookViewId="0">
      <selection activeCell="I10" sqref="I10"/>
    </sheetView>
  </sheetViews>
  <sheetFormatPr defaultColWidth="8.9140625" defaultRowHeight="13.2" x14ac:dyDescent="0.25"/>
  <cols>
    <col min="1" max="1" width="7.4140625" style="5" customWidth="1"/>
    <col min="2" max="2" width="9.4140625" style="5" customWidth="1"/>
    <col min="3" max="3" width="7.9140625" style="5" customWidth="1"/>
    <col min="4" max="4" width="8.9140625" style="5" customWidth="1"/>
    <col min="5" max="5" width="8" style="5" customWidth="1"/>
    <col min="6" max="6" width="9.33203125" style="5" customWidth="1"/>
    <col min="7" max="7" width="9.08203125" style="5" customWidth="1"/>
    <col min="8" max="16384" width="8.9140625" style="5"/>
  </cols>
  <sheetData>
    <row r="1" spans="1:7" x14ac:dyDescent="0.25">
      <c r="A1" s="250">
        <v>186</v>
      </c>
      <c r="B1" s="250"/>
      <c r="C1" s="250"/>
      <c r="D1" s="250"/>
      <c r="E1" s="250"/>
      <c r="F1" s="250"/>
      <c r="G1" s="250"/>
    </row>
    <row r="2" spans="1:7" ht="13.8" x14ac:dyDescent="0.25">
      <c r="A2" s="18"/>
      <c r="B2" s="124"/>
      <c r="C2" s="124"/>
      <c r="D2" s="18"/>
      <c r="E2" s="124"/>
      <c r="F2" s="124"/>
      <c r="G2" s="125" t="s">
        <v>0</v>
      </c>
    </row>
    <row r="3" spans="1:7" ht="15.6" x14ac:dyDescent="0.25">
      <c r="A3" s="251" t="s">
        <v>91</v>
      </c>
      <c r="B3" s="251"/>
      <c r="C3" s="251"/>
      <c r="D3" s="251"/>
      <c r="E3" s="251"/>
      <c r="F3" s="251"/>
      <c r="G3" s="251"/>
    </row>
    <row r="4" spans="1:7" ht="15.6" x14ac:dyDescent="0.25">
      <c r="A4" s="252" t="s">
        <v>155</v>
      </c>
      <c r="B4" s="252"/>
      <c r="C4" s="252"/>
      <c r="D4" s="252"/>
      <c r="E4" s="252"/>
      <c r="F4" s="252"/>
      <c r="G4" s="252"/>
    </row>
    <row r="5" spans="1:7" x14ac:dyDescent="0.25">
      <c r="A5" s="124"/>
      <c r="B5" s="124"/>
      <c r="C5" s="124"/>
      <c r="D5" s="124"/>
      <c r="E5" s="124"/>
      <c r="F5" s="124"/>
      <c r="G5" s="124"/>
    </row>
    <row r="6" spans="1:7" x14ac:dyDescent="0.25">
      <c r="A6" s="124"/>
      <c r="B6" s="124"/>
      <c r="C6" s="124"/>
      <c r="D6" s="124"/>
      <c r="E6" s="124"/>
      <c r="F6" s="124"/>
      <c r="G6" s="126" t="s">
        <v>1</v>
      </c>
    </row>
    <row r="7" spans="1:7" x14ac:dyDescent="0.25">
      <c r="A7" s="253" t="s">
        <v>27</v>
      </c>
      <c r="B7" s="255" t="s">
        <v>2</v>
      </c>
      <c r="C7" s="256"/>
      <c r="D7" s="255" t="s">
        <v>3</v>
      </c>
      <c r="E7" s="256"/>
      <c r="F7" s="257" t="s">
        <v>4</v>
      </c>
      <c r="G7" s="258"/>
    </row>
    <row r="8" spans="1:7" s="32" customFormat="1" ht="24.75" customHeight="1" x14ac:dyDescent="0.25">
      <c r="A8" s="254"/>
      <c r="B8" s="127" t="s">
        <v>6</v>
      </c>
      <c r="C8" s="128" t="s">
        <v>43</v>
      </c>
      <c r="D8" s="127" t="s">
        <v>6</v>
      </c>
      <c r="E8" s="128" t="s">
        <v>43</v>
      </c>
      <c r="F8" s="127" t="s">
        <v>6</v>
      </c>
      <c r="G8" s="128" t="s">
        <v>43</v>
      </c>
    </row>
    <row r="9" spans="1:7" x14ac:dyDescent="0.25">
      <c r="A9" s="129"/>
      <c r="B9" s="129"/>
      <c r="C9" s="130"/>
      <c r="D9" s="129"/>
      <c r="E9" s="130"/>
      <c r="F9" s="129"/>
      <c r="G9" s="130"/>
    </row>
    <row r="10" spans="1:7" x14ac:dyDescent="0.25">
      <c r="A10" s="249" t="s">
        <v>24</v>
      </c>
      <c r="B10" s="249"/>
      <c r="C10" s="249"/>
      <c r="D10" s="249"/>
      <c r="E10" s="249"/>
      <c r="F10" s="249"/>
      <c r="G10" s="249"/>
    </row>
    <row r="11" spans="1:7" x14ac:dyDescent="0.25">
      <c r="A11" s="131" t="s">
        <v>2</v>
      </c>
      <c r="B11" s="132">
        <f>SUM(B12:B23)</f>
        <v>13860</v>
      </c>
      <c r="C11" s="132">
        <f>C23</f>
        <v>2583435</v>
      </c>
      <c r="D11" s="132">
        <f>SUM(D12:D23)</f>
        <v>7170</v>
      </c>
      <c r="E11" s="132">
        <f>E23</f>
        <v>2096436</v>
      </c>
      <c r="F11" s="132">
        <f>SUM(F12:F23)</f>
        <v>1758</v>
      </c>
      <c r="G11" s="132">
        <f>G23</f>
        <v>463678</v>
      </c>
    </row>
    <row r="12" spans="1:7" ht="18.75" customHeight="1" x14ac:dyDescent="0.25">
      <c r="A12" s="133" t="s">
        <v>42</v>
      </c>
      <c r="B12" s="134">
        <f>SUM(D12,F12,'183'!B14,'183'!D14,'183'!F14)</f>
        <v>1257</v>
      </c>
      <c r="C12" s="134">
        <f>SUM(E12,G12,'183'!C14,'183'!E14,'183'!G14)</f>
        <v>2434947</v>
      </c>
      <c r="D12" s="135">
        <v>745</v>
      </c>
      <c r="E12" s="135">
        <v>1954259</v>
      </c>
      <c r="F12" s="135">
        <v>165</v>
      </c>
      <c r="G12" s="135">
        <v>456055</v>
      </c>
    </row>
    <row r="13" spans="1:7" ht="18.75" customHeight="1" x14ac:dyDescent="0.25">
      <c r="A13" s="133" t="s">
        <v>29</v>
      </c>
      <c r="B13" s="134">
        <f>SUM(D13,F13,'183'!B15,'183'!D15,'183'!F15)</f>
        <v>1283</v>
      </c>
      <c r="C13" s="134">
        <f>SUM(E13,G13,'183'!C15,'183'!E15,'183'!G15)</f>
        <v>2452371</v>
      </c>
      <c r="D13" s="135">
        <v>686</v>
      </c>
      <c r="E13" s="135">
        <v>1970238</v>
      </c>
      <c r="F13" s="135">
        <v>167</v>
      </c>
      <c r="G13" s="135">
        <v>457532</v>
      </c>
    </row>
    <row r="14" spans="1:7" ht="18.75" customHeight="1" x14ac:dyDescent="0.25">
      <c r="A14" s="133" t="s">
        <v>30</v>
      </c>
      <c r="B14" s="134">
        <f>SUM(D14,F14,'183'!B16,'183'!D16,'183'!F16)</f>
        <v>1245</v>
      </c>
      <c r="C14" s="134">
        <f>SUM(E14,G14,'183'!C16,'183'!E16,'183'!G16)</f>
        <v>2466466</v>
      </c>
      <c r="D14" s="135">
        <v>691</v>
      </c>
      <c r="E14" s="135">
        <v>1983475</v>
      </c>
      <c r="F14" s="135">
        <v>157</v>
      </c>
      <c r="G14" s="135">
        <v>458862</v>
      </c>
    </row>
    <row r="15" spans="1:7" ht="18.75" customHeight="1" x14ac:dyDescent="0.25">
      <c r="A15" s="133" t="s">
        <v>31</v>
      </c>
      <c r="B15" s="134">
        <f>SUM(D15,F15,'183'!B17,'183'!D17,'183'!F17)</f>
        <v>1241</v>
      </c>
      <c r="C15" s="134">
        <f>SUM(E15,G15,'183'!C17,'183'!E17,'183'!G17)</f>
        <v>2483870</v>
      </c>
      <c r="D15" s="135">
        <v>658</v>
      </c>
      <c r="E15" s="135">
        <v>1999062</v>
      </c>
      <c r="F15" s="135">
        <v>154</v>
      </c>
      <c r="G15" s="135">
        <v>460037</v>
      </c>
    </row>
    <row r="16" spans="1:7" ht="18.75" customHeight="1" x14ac:dyDescent="0.25">
      <c r="A16" s="133" t="s">
        <v>32</v>
      </c>
      <c r="B16" s="134">
        <f>SUM(D16,F16,'183'!B18,'183'!D18,'183'!F18)</f>
        <v>1179</v>
      </c>
      <c r="C16" s="134">
        <f>SUM(E16,G16,'183'!C18,'183'!E18,'183'!G18)</f>
        <v>2499507</v>
      </c>
      <c r="D16" s="135">
        <v>584</v>
      </c>
      <c r="E16" s="135">
        <v>2014654</v>
      </c>
      <c r="F16" s="135">
        <v>159</v>
      </c>
      <c r="G16" s="135">
        <v>460369</v>
      </c>
    </row>
    <row r="17" spans="1:7" ht="18.75" customHeight="1" x14ac:dyDescent="0.25">
      <c r="A17" s="133" t="s">
        <v>33</v>
      </c>
      <c r="B17" s="134">
        <f>SUM(D17,F17,'183'!B19,'183'!D19,'183'!F19)</f>
        <v>900</v>
      </c>
      <c r="C17" s="134">
        <f>SUM(E17,G17,'183'!C19,'183'!E19,'183'!G19)</f>
        <v>2508918</v>
      </c>
      <c r="D17" s="135">
        <v>402</v>
      </c>
      <c r="E17" s="135">
        <v>2024084</v>
      </c>
      <c r="F17" s="135">
        <v>116</v>
      </c>
      <c r="G17" s="135">
        <v>460097</v>
      </c>
    </row>
    <row r="18" spans="1:7" ht="18.75" customHeight="1" x14ac:dyDescent="0.25">
      <c r="A18" s="133" t="s">
        <v>34</v>
      </c>
      <c r="B18" s="134">
        <f>SUM(D18,F18,'183'!B20,'183'!D20,'183'!F20)</f>
        <v>865</v>
      </c>
      <c r="C18" s="134">
        <f>SUM(E18,G18,'183'!C20,'183'!E20,'183'!G20)</f>
        <v>2508032</v>
      </c>
      <c r="D18" s="135">
        <v>364</v>
      </c>
      <c r="E18" s="135">
        <v>2024662</v>
      </c>
      <c r="F18" s="135">
        <v>110</v>
      </c>
      <c r="G18" s="135">
        <v>459003</v>
      </c>
    </row>
    <row r="19" spans="1:7" ht="18.75" customHeight="1" x14ac:dyDescent="0.25">
      <c r="A19" s="133" t="s">
        <v>35</v>
      </c>
      <c r="B19" s="134">
        <f>SUM(D19,F19,'183'!B21,'183'!D21,'183'!F21)</f>
        <v>898</v>
      </c>
      <c r="C19" s="134">
        <f>SUM(E19,G19,'183'!C21,'183'!E21,'183'!G21)</f>
        <v>2522248</v>
      </c>
      <c r="D19" s="135">
        <v>385</v>
      </c>
      <c r="E19" s="135">
        <v>2037792</v>
      </c>
      <c r="F19" s="135">
        <v>115</v>
      </c>
      <c r="G19" s="135">
        <v>460465</v>
      </c>
    </row>
    <row r="20" spans="1:7" ht="18.75" customHeight="1" x14ac:dyDescent="0.25">
      <c r="A20" s="133" t="s">
        <v>36</v>
      </c>
      <c r="B20" s="134">
        <f>SUM(D20,F20,'183'!B22,'183'!D22,'183'!F22)</f>
        <v>1052</v>
      </c>
      <c r="C20" s="134">
        <f>SUM(E20,G20,'183'!C22,'183'!E22,'183'!G22)</f>
        <v>2541034</v>
      </c>
      <c r="D20" s="135">
        <v>492</v>
      </c>
      <c r="E20" s="135">
        <v>2055213</v>
      </c>
      <c r="F20" s="135">
        <v>135</v>
      </c>
      <c r="G20" s="135">
        <v>461227</v>
      </c>
    </row>
    <row r="21" spans="1:7" ht="18.75" customHeight="1" x14ac:dyDescent="0.25">
      <c r="A21" s="133" t="s">
        <v>37</v>
      </c>
      <c r="B21" s="134">
        <f>SUM(D21,F21,'183'!B23,'183'!D23,'183'!F23)</f>
        <v>1177</v>
      </c>
      <c r="C21" s="134">
        <f>SUM(E21,G21,'183'!C23,'183'!E23,'183'!G23)</f>
        <v>2555648</v>
      </c>
      <c r="D21" s="135">
        <v>592</v>
      </c>
      <c r="E21" s="135">
        <v>2070007</v>
      </c>
      <c r="F21" s="135">
        <v>147</v>
      </c>
      <c r="G21" s="135">
        <v>462059</v>
      </c>
    </row>
    <row r="22" spans="1:7" ht="18.75" customHeight="1" x14ac:dyDescent="0.25">
      <c r="A22" s="133" t="s">
        <v>38</v>
      </c>
      <c r="B22" s="134">
        <f>SUM(D22,F22,'183'!B24,'183'!D24,'183'!F24)</f>
        <v>1343</v>
      </c>
      <c r="C22" s="134">
        <f>SUM(E22,G22,'183'!C24,'183'!E24,'183'!G24)</f>
        <v>2572011</v>
      </c>
      <c r="D22" s="135">
        <v>728</v>
      </c>
      <c r="E22" s="135">
        <v>2085374</v>
      </c>
      <c r="F22" s="135">
        <v>164</v>
      </c>
      <c r="G22" s="135">
        <v>463326</v>
      </c>
    </row>
    <row r="23" spans="1:7" ht="18.75" customHeight="1" x14ac:dyDescent="0.25">
      <c r="A23" s="133" t="s">
        <v>39</v>
      </c>
      <c r="B23" s="134">
        <f>SUM(D23,F23,'183'!B25,'183'!D25,'183'!F25)</f>
        <v>1420</v>
      </c>
      <c r="C23" s="134">
        <f>SUM(E23,G23,'183'!C25,'183'!E25,'183'!G25)</f>
        <v>2583435</v>
      </c>
      <c r="D23" s="135">
        <v>843</v>
      </c>
      <c r="E23" s="135">
        <v>2096436</v>
      </c>
      <c r="F23" s="135">
        <v>169</v>
      </c>
      <c r="G23" s="135">
        <v>463678</v>
      </c>
    </row>
    <row r="24" spans="1:7" x14ac:dyDescent="0.25">
      <c r="A24" s="133"/>
      <c r="B24" s="134"/>
      <c r="C24" s="135"/>
      <c r="D24" s="135"/>
      <c r="E24" s="135"/>
      <c r="F24" s="135"/>
      <c r="G24" s="135"/>
    </row>
    <row r="25" spans="1:7" x14ac:dyDescent="0.25">
      <c r="A25" s="249" t="s">
        <v>145</v>
      </c>
      <c r="B25" s="249"/>
      <c r="C25" s="249"/>
      <c r="D25" s="249"/>
      <c r="E25" s="249"/>
      <c r="F25" s="249"/>
      <c r="G25" s="249"/>
    </row>
    <row r="26" spans="1:7" x14ac:dyDescent="0.25">
      <c r="A26" s="131" t="s">
        <v>2</v>
      </c>
      <c r="B26" s="132">
        <f>SUM(B27:B38)</f>
        <v>14321.11710847</v>
      </c>
      <c r="C26" s="132">
        <f>C38</f>
        <v>2808069</v>
      </c>
      <c r="D26" s="132">
        <f>SUM(D27:D38)</f>
        <v>7298.8308324299996</v>
      </c>
      <c r="E26" s="132">
        <f>E38</f>
        <v>2298616</v>
      </c>
      <c r="F26" s="132">
        <f>SUM(F27:F38)</f>
        <v>1780.5769247400001</v>
      </c>
      <c r="G26" s="132">
        <f>G38</f>
        <v>474626</v>
      </c>
    </row>
    <row r="27" spans="1:7" ht="18.75" customHeight="1" x14ac:dyDescent="0.25">
      <c r="A27" s="133" t="s">
        <v>42</v>
      </c>
      <c r="B27" s="134">
        <f>SUM(D27,F27,'183'!B29,'183'!D29,'183'!F29)</f>
        <v>1357.8513941300002</v>
      </c>
      <c r="C27" s="134">
        <f>SUM(E27,G27,'183'!C29,'183'!E29,'183'!G29)</f>
        <v>2600812</v>
      </c>
      <c r="D27" s="135">
        <v>772.26099277000014</v>
      </c>
      <c r="E27" s="135">
        <v>2113559</v>
      </c>
      <c r="F27" s="135">
        <v>170.77441507</v>
      </c>
      <c r="G27" s="135">
        <v>463905</v>
      </c>
    </row>
    <row r="28" spans="1:7" ht="18.75" customHeight="1" x14ac:dyDescent="0.25">
      <c r="A28" s="133" t="s">
        <v>29</v>
      </c>
      <c r="B28" s="134">
        <f>SUM(D28,F28,'183'!B30,'183'!D30,'183'!F30)</f>
        <v>1371.5784396099998</v>
      </c>
      <c r="C28" s="134">
        <f>SUM(E28,G28,'183'!C30,'183'!E30,'183'!G30)</f>
        <v>2620346</v>
      </c>
      <c r="D28" s="135">
        <v>739.00151162999998</v>
      </c>
      <c r="E28" s="135">
        <v>2131523</v>
      </c>
      <c r="F28" s="135">
        <v>175.94553146999999</v>
      </c>
      <c r="G28" s="135">
        <v>465454</v>
      </c>
    </row>
    <row r="29" spans="1:7" ht="18.75" customHeight="1" x14ac:dyDescent="0.25">
      <c r="A29" s="133" t="s">
        <v>30</v>
      </c>
      <c r="B29" s="134">
        <f>SUM(D29,F29,'183'!B31,'183'!D31,'183'!F31)</f>
        <v>1210.7803334099999</v>
      </c>
      <c r="C29" s="134">
        <f>SUM(E29,G29,'183'!C31,'183'!E31,'183'!G31)</f>
        <v>2634387</v>
      </c>
      <c r="D29" s="135">
        <v>650.45914447999996</v>
      </c>
      <c r="E29" s="135">
        <v>2144279</v>
      </c>
      <c r="F29" s="135">
        <v>151.05562689999999</v>
      </c>
      <c r="G29" s="135">
        <v>466696</v>
      </c>
    </row>
    <row r="30" spans="1:7" ht="18.75" customHeight="1" x14ac:dyDescent="0.25">
      <c r="A30" s="133" t="s">
        <v>31</v>
      </c>
      <c r="B30" s="134">
        <f>SUM(D30,F30,'183'!B32,'183'!D32,'183'!F32)</f>
        <v>1298.30561928</v>
      </c>
      <c r="C30" s="134">
        <f>SUM(E30,G30,'183'!C32,'183'!E32,'183'!G32)</f>
        <v>2605753</v>
      </c>
      <c r="D30" s="135">
        <v>679.96505733000004</v>
      </c>
      <c r="E30" s="135">
        <v>2117652</v>
      </c>
      <c r="F30" s="135">
        <v>164.58649487</v>
      </c>
      <c r="G30" s="135">
        <v>464662</v>
      </c>
    </row>
    <row r="31" spans="1:7" ht="18.75" customHeight="1" x14ac:dyDescent="0.25">
      <c r="A31" s="133" t="s">
        <v>32</v>
      </c>
      <c r="B31" s="134">
        <f>SUM(D31,F31,'183'!B33,'183'!D33,'183'!F33)</f>
        <v>1244.4103178600001</v>
      </c>
      <c r="C31" s="134">
        <f>SUM(E31,G31,'183'!C33,'183'!E33,'183'!G33)</f>
        <v>2624044</v>
      </c>
      <c r="D31" s="135">
        <v>637.56412999999998</v>
      </c>
      <c r="E31" s="135">
        <v>2134876</v>
      </c>
      <c r="F31" s="135">
        <v>154.97896992000003</v>
      </c>
      <c r="G31" s="135">
        <v>465675</v>
      </c>
    </row>
    <row r="32" spans="1:7" ht="18.75" customHeight="1" x14ac:dyDescent="0.25">
      <c r="A32" s="133" t="s">
        <v>33</v>
      </c>
      <c r="B32" s="134">
        <f>SUM(D32,F32,'183'!B34,'183'!D34,'183'!F34)</f>
        <v>1039.2087124600002</v>
      </c>
      <c r="C32" s="134">
        <f>SUM(E32,G32,'183'!C34,'183'!E34,'183'!G34)</f>
        <v>2693042</v>
      </c>
      <c r="D32" s="135">
        <v>473.76356776000006</v>
      </c>
      <c r="E32" s="135">
        <v>2198651</v>
      </c>
      <c r="F32" s="135">
        <v>132.03504054000001</v>
      </c>
      <c r="G32" s="135">
        <v>470786</v>
      </c>
    </row>
    <row r="33" spans="1:7" ht="18.75" customHeight="1" x14ac:dyDescent="0.25">
      <c r="A33" s="133" t="s">
        <v>34</v>
      </c>
      <c r="B33" s="134">
        <f>SUM(D33,F33,'183'!B35,'183'!D35,'183'!F35)</f>
        <v>907.92373043999987</v>
      </c>
      <c r="C33" s="134">
        <f>SUM(E33,G33,'183'!C35,'183'!E35,'183'!G35)</f>
        <v>2713154</v>
      </c>
      <c r="D33" s="135">
        <v>377.75639178999995</v>
      </c>
      <c r="E33" s="135">
        <v>2217467</v>
      </c>
      <c r="F33" s="135">
        <v>114.57698398000001</v>
      </c>
      <c r="G33" s="135">
        <v>472005</v>
      </c>
    </row>
    <row r="34" spans="1:7" ht="18.75" customHeight="1" x14ac:dyDescent="0.25">
      <c r="A34" s="133" t="s">
        <v>35</v>
      </c>
      <c r="B34" s="134">
        <f>SUM(D34,F34,'183'!B36,'183'!D36,'183'!F36)</f>
        <v>834.59381814999995</v>
      </c>
      <c r="C34" s="134">
        <f>SUM(E34,G34,'183'!C36,'183'!E36,'183'!G36)</f>
        <v>2727294</v>
      </c>
      <c r="D34" s="135">
        <v>336.96939313999997</v>
      </c>
      <c r="E34" s="135">
        <v>2230068</v>
      </c>
      <c r="F34" s="135">
        <v>101.67335507999999</v>
      </c>
      <c r="G34" s="135">
        <v>473532</v>
      </c>
    </row>
    <row r="35" spans="1:7" ht="18.75" customHeight="1" x14ac:dyDescent="0.25">
      <c r="A35" s="133" t="s">
        <v>36</v>
      </c>
      <c r="B35" s="134">
        <f>SUM(D35,F35,'183'!B37,'183'!D37,'183'!F37)</f>
        <v>945.13947145000009</v>
      </c>
      <c r="C35" s="134">
        <f>SUM(E35,G35,'183'!C37,'183'!E37,'183'!G37)</f>
        <v>2750139</v>
      </c>
      <c r="D35" s="135">
        <v>407.85482428000006</v>
      </c>
      <c r="E35" s="135">
        <v>2252620</v>
      </c>
      <c r="F35" s="135">
        <v>117.89143783999999</v>
      </c>
      <c r="G35" s="135">
        <v>474995</v>
      </c>
    </row>
    <row r="36" spans="1:7" ht="18.75" customHeight="1" x14ac:dyDescent="0.25">
      <c r="A36" s="133" t="s">
        <v>37</v>
      </c>
      <c r="B36" s="134">
        <f>SUM(D36,F36,'183'!B38,'183'!D38,'183'!F38)</f>
        <v>1218.1014902499999</v>
      </c>
      <c r="C36" s="134">
        <f>SUM(E36,G36,'183'!C38,'183'!E38,'183'!G38)</f>
        <v>2776305</v>
      </c>
      <c r="D36" s="135">
        <v>590.56797254999992</v>
      </c>
      <c r="E36" s="135">
        <v>2276062</v>
      </c>
      <c r="F36" s="135">
        <v>152.33556031000001</v>
      </c>
      <c r="G36" s="135">
        <v>476543</v>
      </c>
    </row>
    <row r="37" spans="1:7" ht="18.75" customHeight="1" x14ac:dyDescent="0.25">
      <c r="A37" s="133" t="s">
        <v>38</v>
      </c>
      <c r="B37" s="134">
        <f>SUM(D37,F37,'183'!B39,'183'!D39,'183'!F39)</f>
        <v>1435.3183046699999</v>
      </c>
      <c r="C37" s="134">
        <f>SUM(E37,G37,'183'!C39,'183'!E39,'183'!G39)</f>
        <v>2793357</v>
      </c>
      <c r="D37" s="135">
        <v>768.78789932999996</v>
      </c>
      <c r="E37" s="135">
        <v>2291495</v>
      </c>
      <c r="F37" s="135">
        <v>173.46647622</v>
      </c>
      <c r="G37" s="135">
        <v>478160</v>
      </c>
    </row>
    <row r="38" spans="1:7" ht="18.75" customHeight="1" x14ac:dyDescent="0.25">
      <c r="A38" s="136" t="s">
        <v>39</v>
      </c>
      <c r="B38" s="137">
        <f>SUM(D38,F38,'183'!B40,'183'!D40,'183'!F40)</f>
        <v>1457.9054767600001</v>
      </c>
      <c r="C38" s="137">
        <f>SUM(E38,G38,'183'!C40,'183'!E40,'183'!G40)</f>
        <v>2808069</v>
      </c>
      <c r="D38" s="138">
        <v>863.87994736999997</v>
      </c>
      <c r="E38" s="138">
        <v>2298616</v>
      </c>
      <c r="F38" s="138">
        <v>171.25703253999998</v>
      </c>
      <c r="G38" s="138">
        <v>474626</v>
      </c>
    </row>
    <row r="39" spans="1:7" x14ac:dyDescent="0.25">
      <c r="B39" s="8"/>
      <c r="C39" s="8"/>
      <c r="D39" s="8"/>
      <c r="E39" s="8"/>
      <c r="F39" s="8"/>
      <c r="G39" s="12" t="s">
        <v>202</v>
      </c>
    </row>
  </sheetData>
  <mergeCells count="9">
    <mergeCell ref="A10:G10"/>
    <mergeCell ref="A25:G25"/>
    <mergeCell ref="A1:G1"/>
    <mergeCell ref="A3:G3"/>
    <mergeCell ref="A4:G4"/>
    <mergeCell ref="A7:A8"/>
    <mergeCell ref="B7:C7"/>
    <mergeCell ref="D7:E7"/>
    <mergeCell ref="F7:G7"/>
  </mergeCells>
  <printOptions horizontalCentered="1"/>
  <pageMargins left="0.6" right="0.6" top="0.5" bottom="0.5" header="0" footer="0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2"/>
  <sheetViews>
    <sheetView view="pageBreakPreview" zoomScale="80" zoomScaleSheetLayoutView="80" workbookViewId="0">
      <selection activeCell="A4" sqref="A4:G6"/>
    </sheetView>
  </sheetViews>
  <sheetFormatPr defaultColWidth="8.9140625" defaultRowHeight="13.2" x14ac:dyDescent="0.25"/>
  <cols>
    <col min="1" max="1" width="6.6640625" style="5" customWidth="1"/>
    <col min="2" max="2" width="9" style="5" customWidth="1"/>
    <col min="3" max="3" width="7.33203125" style="5" customWidth="1"/>
    <col min="4" max="4" width="9.33203125" style="5" customWidth="1"/>
    <col min="5" max="5" width="7.4140625" style="5" customWidth="1"/>
    <col min="6" max="6" width="9.58203125" style="5" customWidth="1"/>
    <col min="7" max="7" width="7.75" style="5" customWidth="1"/>
    <col min="8" max="16384" width="8.9140625" style="5"/>
  </cols>
  <sheetData>
    <row r="1" spans="1:7" x14ac:dyDescent="0.25">
      <c r="A1" s="250">
        <v>187</v>
      </c>
      <c r="B1" s="250"/>
      <c r="C1" s="250"/>
      <c r="D1" s="250"/>
      <c r="E1" s="250"/>
      <c r="F1" s="250"/>
      <c r="G1" s="250"/>
    </row>
    <row r="2" spans="1:7" ht="13.8" x14ac:dyDescent="0.25">
      <c r="A2" s="260" t="s">
        <v>0</v>
      </c>
      <c r="B2" s="260"/>
      <c r="C2" s="260"/>
      <c r="D2" s="260"/>
      <c r="E2" s="260"/>
      <c r="F2" s="260"/>
      <c r="G2" s="260"/>
    </row>
    <row r="3" spans="1:7" ht="10.5" customHeight="1" x14ac:dyDescent="0.25">
      <c r="A3" s="124"/>
      <c r="B3" s="124"/>
      <c r="C3" s="124"/>
      <c r="D3" s="124"/>
      <c r="E3" s="124"/>
      <c r="F3" s="124"/>
      <c r="G3" s="124"/>
    </row>
    <row r="4" spans="1:7" ht="15.6" x14ac:dyDescent="0.25">
      <c r="A4" s="251" t="s">
        <v>187</v>
      </c>
      <c r="B4" s="251"/>
      <c r="C4" s="251"/>
      <c r="D4" s="251"/>
      <c r="E4" s="251"/>
      <c r="F4" s="251"/>
      <c r="G4" s="251"/>
    </row>
    <row r="5" spans="1:7" ht="15.6" x14ac:dyDescent="0.25">
      <c r="A5" s="252" t="s">
        <v>188</v>
      </c>
      <c r="B5" s="252"/>
      <c r="C5" s="252"/>
      <c r="D5" s="252"/>
      <c r="E5" s="252"/>
      <c r="F5" s="252"/>
      <c r="G5" s="252"/>
    </row>
    <row r="6" spans="1:7" ht="18.75" customHeight="1" x14ac:dyDescent="0.25">
      <c r="A6" s="252" t="s">
        <v>189</v>
      </c>
      <c r="B6" s="252"/>
      <c r="C6" s="252"/>
      <c r="D6" s="252"/>
      <c r="E6" s="252"/>
      <c r="F6" s="252"/>
      <c r="G6" s="252"/>
    </row>
    <row r="7" spans="1:7" x14ac:dyDescent="0.25">
      <c r="A7" s="261" t="s">
        <v>1</v>
      </c>
      <c r="B7" s="261"/>
      <c r="C7" s="261"/>
      <c r="D7" s="261"/>
      <c r="E7" s="261"/>
      <c r="F7" s="261"/>
      <c r="G7" s="261"/>
    </row>
    <row r="8" spans="1:7" x14ac:dyDescent="0.25">
      <c r="A8" s="263" t="s">
        <v>27</v>
      </c>
      <c r="B8" s="264" t="s">
        <v>10</v>
      </c>
      <c r="C8" s="265"/>
      <c r="D8" s="264" t="s">
        <v>11</v>
      </c>
      <c r="E8" s="265"/>
      <c r="F8" s="263" t="s">
        <v>177</v>
      </c>
      <c r="G8" s="266"/>
    </row>
    <row r="9" spans="1:7" ht="39.6" x14ac:dyDescent="0.25">
      <c r="A9" s="263"/>
      <c r="B9" s="139" t="s">
        <v>6</v>
      </c>
      <c r="C9" s="139" t="s">
        <v>43</v>
      </c>
      <c r="D9" s="139" t="s">
        <v>6</v>
      </c>
      <c r="E9" s="139" t="s">
        <v>43</v>
      </c>
      <c r="F9" s="139" t="s">
        <v>6</v>
      </c>
      <c r="G9" s="139" t="s">
        <v>43</v>
      </c>
    </row>
    <row r="10" spans="1:7" x14ac:dyDescent="0.25">
      <c r="A10" s="129"/>
      <c r="B10" s="140"/>
      <c r="C10" s="141"/>
      <c r="D10" s="140"/>
      <c r="E10" s="141"/>
      <c r="F10" s="140"/>
      <c r="G10" s="141"/>
    </row>
    <row r="11" spans="1:7" x14ac:dyDescent="0.25">
      <c r="A11" s="249" t="s">
        <v>24</v>
      </c>
      <c r="B11" s="249"/>
      <c r="C11" s="249"/>
      <c r="D11" s="249"/>
      <c r="E11" s="249"/>
      <c r="F11" s="249"/>
      <c r="G11" s="249"/>
    </row>
    <row r="12" spans="1:7" x14ac:dyDescent="0.25">
      <c r="A12" s="142"/>
      <c r="B12" s="142"/>
      <c r="C12" s="142"/>
      <c r="D12" s="142"/>
      <c r="E12" s="142"/>
      <c r="F12" s="142"/>
      <c r="G12" s="142"/>
    </row>
    <row r="13" spans="1:7" x14ac:dyDescent="0.25">
      <c r="A13" s="124" t="s">
        <v>2</v>
      </c>
      <c r="B13" s="132">
        <f>SUM(B14:B25)</f>
        <v>4124</v>
      </c>
      <c r="C13" s="132">
        <f>C25</f>
        <v>20648</v>
      </c>
      <c r="D13" s="132">
        <f>SUM(D14:D25)</f>
        <v>151</v>
      </c>
      <c r="E13" s="132">
        <f>E25</f>
        <v>2398</v>
      </c>
      <c r="F13" s="132">
        <f>SUM(F14:F25)</f>
        <v>657</v>
      </c>
      <c r="G13" s="132">
        <f>G25</f>
        <v>275</v>
      </c>
    </row>
    <row r="14" spans="1:7" x14ac:dyDescent="0.25">
      <c r="A14" s="143" t="s">
        <v>42</v>
      </c>
      <c r="B14" s="134">
        <v>274</v>
      </c>
      <c r="C14" s="135">
        <v>20882</v>
      </c>
      <c r="D14" s="135">
        <v>13</v>
      </c>
      <c r="E14" s="135">
        <v>2586</v>
      </c>
      <c r="F14" s="135">
        <v>60</v>
      </c>
      <c r="G14" s="135">
        <v>1165</v>
      </c>
    </row>
    <row r="15" spans="1:7" x14ac:dyDescent="0.25">
      <c r="A15" s="143" t="s">
        <v>29</v>
      </c>
      <c r="B15" s="134">
        <v>354</v>
      </c>
      <c r="C15" s="135">
        <v>20946</v>
      </c>
      <c r="D15" s="135">
        <v>12</v>
      </c>
      <c r="E15" s="135">
        <v>2574</v>
      </c>
      <c r="F15" s="135">
        <v>64</v>
      </c>
      <c r="G15" s="135">
        <v>1081</v>
      </c>
    </row>
    <row r="16" spans="1:7" x14ac:dyDescent="0.25">
      <c r="A16" s="143" t="s">
        <v>30</v>
      </c>
      <c r="B16" s="134">
        <v>327</v>
      </c>
      <c r="C16" s="135">
        <v>20529</v>
      </c>
      <c r="D16" s="135">
        <v>12</v>
      </c>
      <c r="E16" s="135">
        <v>2573</v>
      </c>
      <c r="F16" s="135">
        <v>58</v>
      </c>
      <c r="G16" s="135">
        <v>1027</v>
      </c>
    </row>
    <row r="17" spans="1:7" x14ac:dyDescent="0.25">
      <c r="A17" s="143" t="s">
        <v>31</v>
      </c>
      <c r="B17" s="134">
        <v>357</v>
      </c>
      <c r="C17" s="135">
        <v>20430</v>
      </c>
      <c r="D17" s="135">
        <v>12</v>
      </c>
      <c r="E17" s="135">
        <v>2487</v>
      </c>
      <c r="F17" s="135">
        <v>60</v>
      </c>
      <c r="G17" s="135">
        <v>1854</v>
      </c>
    </row>
    <row r="18" spans="1:7" x14ac:dyDescent="0.25">
      <c r="A18" s="143" t="s">
        <v>32</v>
      </c>
      <c r="B18" s="134">
        <v>368</v>
      </c>
      <c r="C18" s="135">
        <v>20402</v>
      </c>
      <c r="D18" s="135">
        <v>12</v>
      </c>
      <c r="E18" s="135">
        <v>2435</v>
      </c>
      <c r="F18" s="135">
        <v>56</v>
      </c>
      <c r="G18" s="135">
        <v>1647</v>
      </c>
    </row>
    <row r="19" spans="1:7" x14ac:dyDescent="0.25">
      <c r="A19" s="143" t="s">
        <v>33</v>
      </c>
      <c r="B19" s="134">
        <v>326</v>
      </c>
      <c r="C19" s="135">
        <v>20453</v>
      </c>
      <c r="D19" s="135">
        <v>12</v>
      </c>
      <c r="E19" s="135">
        <v>2433</v>
      </c>
      <c r="F19" s="135">
        <v>44</v>
      </c>
      <c r="G19" s="135">
        <v>1851</v>
      </c>
    </row>
    <row r="20" spans="1:7" x14ac:dyDescent="0.25">
      <c r="A20" s="143" t="s">
        <v>34</v>
      </c>
      <c r="B20" s="134">
        <v>335</v>
      </c>
      <c r="C20" s="135">
        <v>20449</v>
      </c>
      <c r="D20" s="135">
        <v>13</v>
      </c>
      <c r="E20" s="135">
        <v>2285</v>
      </c>
      <c r="F20" s="135">
        <v>43</v>
      </c>
      <c r="G20" s="135">
        <v>1633</v>
      </c>
    </row>
    <row r="21" spans="1:7" x14ac:dyDescent="0.25">
      <c r="A21" s="143" t="s">
        <v>35</v>
      </c>
      <c r="B21" s="134">
        <v>341</v>
      </c>
      <c r="C21" s="135">
        <v>20464</v>
      </c>
      <c r="D21" s="135">
        <v>13</v>
      </c>
      <c r="E21" s="135">
        <v>2407</v>
      </c>
      <c r="F21" s="135">
        <v>44</v>
      </c>
      <c r="G21" s="135">
        <v>1120</v>
      </c>
    </row>
    <row r="22" spans="1:7" x14ac:dyDescent="0.25">
      <c r="A22" s="143" t="s">
        <v>36</v>
      </c>
      <c r="B22" s="134">
        <v>360</v>
      </c>
      <c r="C22" s="135">
        <v>20529</v>
      </c>
      <c r="D22" s="135">
        <v>13</v>
      </c>
      <c r="E22" s="135">
        <v>2402</v>
      </c>
      <c r="F22" s="135">
        <v>52</v>
      </c>
      <c r="G22" s="135">
        <v>1663</v>
      </c>
    </row>
    <row r="23" spans="1:7" x14ac:dyDescent="0.25">
      <c r="A23" s="143" t="s">
        <v>37</v>
      </c>
      <c r="B23" s="134">
        <v>368</v>
      </c>
      <c r="C23" s="135">
        <v>20558</v>
      </c>
      <c r="D23" s="135">
        <v>13</v>
      </c>
      <c r="E23" s="135">
        <v>2396</v>
      </c>
      <c r="F23" s="135">
        <v>57</v>
      </c>
      <c r="G23" s="135">
        <v>628</v>
      </c>
    </row>
    <row r="24" spans="1:7" x14ac:dyDescent="0.25">
      <c r="A24" s="143" t="s">
        <v>38</v>
      </c>
      <c r="B24" s="134">
        <v>378</v>
      </c>
      <c r="C24" s="135">
        <v>20599</v>
      </c>
      <c r="D24" s="135">
        <v>14</v>
      </c>
      <c r="E24" s="135">
        <v>2399</v>
      </c>
      <c r="F24" s="135">
        <v>59</v>
      </c>
      <c r="G24" s="135">
        <v>313</v>
      </c>
    </row>
    <row r="25" spans="1:7" x14ac:dyDescent="0.25">
      <c r="A25" s="133" t="s">
        <v>39</v>
      </c>
      <c r="B25" s="134">
        <v>336</v>
      </c>
      <c r="C25" s="135">
        <v>20648</v>
      </c>
      <c r="D25" s="135">
        <v>12</v>
      </c>
      <c r="E25" s="135">
        <v>2398</v>
      </c>
      <c r="F25" s="135">
        <v>60</v>
      </c>
      <c r="G25" s="135">
        <v>275</v>
      </c>
    </row>
    <row r="26" spans="1:7" x14ac:dyDescent="0.25">
      <c r="A26" s="249" t="s">
        <v>145</v>
      </c>
      <c r="B26" s="249"/>
      <c r="C26" s="249"/>
      <c r="D26" s="249"/>
      <c r="E26" s="249"/>
      <c r="F26" s="249"/>
      <c r="G26" s="249"/>
    </row>
    <row r="27" spans="1:7" x14ac:dyDescent="0.25">
      <c r="A27" s="142"/>
      <c r="B27" s="142"/>
      <c r="C27" s="142"/>
      <c r="D27" s="142"/>
      <c r="E27" s="142"/>
      <c r="F27" s="142"/>
      <c r="G27" s="142"/>
    </row>
    <row r="28" spans="1:7" x14ac:dyDescent="0.25">
      <c r="A28" s="124" t="s">
        <v>2</v>
      </c>
      <c r="B28" s="132">
        <f>SUM(B29:B40)</f>
        <v>4402.1150474999995</v>
      </c>
      <c r="C28" s="132">
        <f>C40</f>
        <v>20842</v>
      </c>
      <c r="D28" s="132">
        <f>SUM(D29:D40)</f>
        <v>134.30430379999999</v>
      </c>
      <c r="E28" s="132">
        <f>E40</f>
        <v>2329</v>
      </c>
      <c r="F28" s="132">
        <f>SUM(F29:F40)</f>
        <v>705.29</v>
      </c>
      <c r="G28" s="132">
        <f>G40</f>
        <v>11656</v>
      </c>
    </row>
    <row r="29" spans="1:7" x14ac:dyDescent="0.25">
      <c r="A29" s="143" t="s">
        <v>42</v>
      </c>
      <c r="B29" s="134">
        <v>341.6784518</v>
      </c>
      <c r="C29" s="135">
        <v>20676</v>
      </c>
      <c r="D29" s="135">
        <v>11.853534489999999</v>
      </c>
      <c r="E29" s="135">
        <v>2402</v>
      </c>
      <c r="F29" s="135">
        <v>61.284000000000006</v>
      </c>
      <c r="G29" s="135">
        <v>270</v>
      </c>
    </row>
    <row r="30" spans="1:7" x14ac:dyDescent="0.25">
      <c r="A30" s="143" t="s">
        <v>29</v>
      </c>
      <c r="B30" s="134">
        <v>386.05441257999996</v>
      </c>
      <c r="C30" s="135">
        <v>20693</v>
      </c>
      <c r="D30" s="135">
        <v>12.159983929999999</v>
      </c>
      <c r="E30" s="135">
        <v>2407</v>
      </c>
      <c r="F30" s="135">
        <v>58.417000000000002</v>
      </c>
      <c r="G30" s="135">
        <v>269</v>
      </c>
    </row>
    <row r="31" spans="1:7" x14ac:dyDescent="0.25">
      <c r="A31" s="143" t="s">
        <v>30</v>
      </c>
      <c r="B31" s="134">
        <v>341.15033767</v>
      </c>
      <c r="C31" s="135">
        <v>20743</v>
      </c>
      <c r="D31" s="135">
        <v>11.914224359999999</v>
      </c>
      <c r="E31" s="135">
        <v>2404</v>
      </c>
      <c r="F31" s="135">
        <v>56.200999999999993</v>
      </c>
      <c r="G31" s="135">
        <v>265</v>
      </c>
    </row>
    <row r="32" spans="1:7" x14ac:dyDescent="0.25">
      <c r="A32" s="143" t="s">
        <v>31</v>
      </c>
      <c r="B32" s="134">
        <v>376.67688550000008</v>
      </c>
      <c r="C32" s="135">
        <v>20769</v>
      </c>
      <c r="D32" s="135">
        <v>10.65318158</v>
      </c>
      <c r="E32" s="135">
        <v>2403</v>
      </c>
      <c r="F32" s="135">
        <v>66.424000000000007</v>
      </c>
      <c r="G32" s="135">
        <v>267</v>
      </c>
    </row>
    <row r="33" spans="1:7" x14ac:dyDescent="0.25">
      <c r="A33" s="143" t="s">
        <v>32</v>
      </c>
      <c r="B33" s="134">
        <v>382.52667157999997</v>
      </c>
      <c r="C33" s="135">
        <v>20824</v>
      </c>
      <c r="D33" s="135">
        <v>10.905546359999999</v>
      </c>
      <c r="E33" s="135">
        <v>2401</v>
      </c>
      <c r="F33" s="135">
        <v>58.435000000000002</v>
      </c>
      <c r="G33" s="135">
        <v>268</v>
      </c>
    </row>
    <row r="34" spans="1:7" x14ac:dyDescent="0.25">
      <c r="A34" s="143" t="s">
        <v>33</v>
      </c>
      <c r="B34" s="134">
        <v>367.57599240999997</v>
      </c>
      <c r="C34" s="135">
        <v>20991</v>
      </c>
      <c r="D34" s="135">
        <v>11.01611175</v>
      </c>
      <c r="E34" s="135">
        <v>2346</v>
      </c>
      <c r="F34" s="135">
        <v>54.817999999999998</v>
      </c>
      <c r="G34" s="135">
        <v>268</v>
      </c>
    </row>
    <row r="35" spans="1:7" x14ac:dyDescent="0.25">
      <c r="A35" s="143" t="s">
        <v>34</v>
      </c>
      <c r="B35" s="134">
        <v>356.81613541999997</v>
      </c>
      <c r="C35" s="135">
        <v>21066</v>
      </c>
      <c r="D35" s="135">
        <v>11.342219249999999</v>
      </c>
      <c r="E35" s="135">
        <v>2340</v>
      </c>
      <c r="F35" s="135">
        <v>47.432000000000002</v>
      </c>
      <c r="G35" s="135">
        <v>276</v>
      </c>
    </row>
    <row r="36" spans="1:7" x14ac:dyDescent="0.25">
      <c r="A36" s="143" t="s">
        <v>35</v>
      </c>
      <c r="B36" s="134">
        <v>340.90097389000005</v>
      </c>
      <c r="C36" s="135">
        <v>21067</v>
      </c>
      <c r="D36" s="135">
        <v>10.910096039999999</v>
      </c>
      <c r="E36" s="135">
        <v>2349</v>
      </c>
      <c r="F36" s="135">
        <v>44.14</v>
      </c>
      <c r="G36" s="135">
        <v>278</v>
      </c>
    </row>
    <row r="37" spans="1:7" x14ac:dyDescent="0.25">
      <c r="A37" s="143" t="s">
        <v>36</v>
      </c>
      <c r="B37" s="134">
        <v>359.43050427999998</v>
      </c>
      <c r="C37" s="135">
        <v>19893</v>
      </c>
      <c r="D37" s="135">
        <v>9.2737050500000002</v>
      </c>
      <c r="E37" s="135">
        <v>2353</v>
      </c>
      <c r="F37" s="135">
        <v>50.689</v>
      </c>
      <c r="G37" s="135">
        <v>278</v>
      </c>
    </row>
    <row r="38" spans="1:7" x14ac:dyDescent="0.25">
      <c r="A38" s="143" t="s">
        <v>37</v>
      </c>
      <c r="B38" s="134">
        <v>396.98014576000003</v>
      </c>
      <c r="C38" s="135">
        <v>21061</v>
      </c>
      <c r="D38" s="135">
        <v>10.869811630000001</v>
      </c>
      <c r="E38" s="135">
        <v>2351</v>
      </c>
      <c r="F38" s="135">
        <v>67.347999999999999</v>
      </c>
      <c r="G38" s="135">
        <v>288</v>
      </c>
    </row>
    <row r="39" spans="1:7" x14ac:dyDescent="0.25">
      <c r="A39" s="143" t="s">
        <v>38</v>
      </c>
      <c r="B39" s="134">
        <v>410.77090303</v>
      </c>
      <c r="C39" s="135">
        <v>21061</v>
      </c>
      <c r="D39" s="135">
        <v>11.438026089999999</v>
      </c>
      <c r="E39" s="135">
        <v>2353</v>
      </c>
      <c r="F39" s="135">
        <v>70.855000000000004</v>
      </c>
      <c r="G39" s="135">
        <v>288</v>
      </c>
    </row>
    <row r="40" spans="1:7" x14ac:dyDescent="0.25">
      <c r="A40" s="136" t="s">
        <v>39</v>
      </c>
      <c r="B40" s="137">
        <v>341.55363358</v>
      </c>
      <c r="C40" s="138">
        <v>20842</v>
      </c>
      <c r="D40" s="138">
        <v>11.967863270000002</v>
      </c>
      <c r="E40" s="138">
        <v>2329</v>
      </c>
      <c r="F40" s="135">
        <v>69.247</v>
      </c>
      <c r="G40" s="135">
        <v>11656</v>
      </c>
    </row>
    <row r="41" spans="1:7" x14ac:dyDescent="0.25">
      <c r="A41" s="22" t="s">
        <v>176</v>
      </c>
      <c r="B41" s="17"/>
      <c r="C41" s="17"/>
      <c r="D41" s="17"/>
      <c r="E41" s="17"/>
      <c r="F41" s="262"/>
      <c r="G41" s="262"/>
    </row>
    <row r="42" spans="1:7" x14ac:dyDescent="0.25">
      <c r="A42" s="259" t="s">
        <v>211</v>
      </c>
      <c r="B42" s="259"/>
      <c r="C42" s="18"/>
      <c r="D42" s="18"/>
      <c r="E42" s="18"/>
    </row>
  </sheetData>
  <mergeCells count="14">
    <mergeCell ref="A42:B42"/>
    <mergeCell ref="A1:G1"/>
    <mergeCell ref="A2:G2"/>
    <mergeCell ref="A4:G4"/>
    <mergeCell ref="A5:G5"/>
    <mergeCell ref="A7:G7"/>
    <mergeCell ref="F41:G41"/>
    <mergeCell ref="A8:A9"/>
    <mergeCell ref="B8:C8"/>
    <mergeCell ref="D8:E8"/>
    <mergeCell ref="F8:G8"/>
    <mergeCell ref="A11:G11"/>
    <mergeCell ref="A26:G26"/>
    <mergeCell ref="A6:G6"/>
  </mergeCells>
  <printOptions horizontalCentered="1"/>
  <pageMargins left="0.6" right="0.6" top="0.5" bottom="0.5" header="0" footer="0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view="pageBreakPreview" zoomScale="80" zoomScaleSheetLayoutView="80" workbookViewId="0">
      <selection activeCell="D12" sqref="D12"/>
    </sheetView>
  </sheetViews>
  <sheetFormatPr defaultColWidth="8.9140625" defaultRowHeight="13.2" x14ac:dyDescent="0.25"/>
  <cols>
    <col min="1" max="1" width="7" style="5" customWidth="1"/>
    <col min="2" max="2" width="7.25" style="5" customWidth="1"/>
    <col min="3" max="3" width="10" style="5" customWidth="1"/>
    <col min="4" max="4" width="8.75" style="5" customWidth="1"/>
    <col min="5" max="5" width="7.9140625" style="5" customWidth="1"/>
    <col min="6" max="6" width="7.25" style="5" customWidth="1"/>
    <col min="7" max="16384" width="8.9140625" style="5"/>
  </cols>
  <sheetData>
    <row r="1" spans="1:6" x14ac:dyDescent="0.25">
      <c r="A1" s="189">
        <v>188</v>
      </c>
      <c r="B1" s="189"/>
      <c r="C1" s="189"/>
      <c r="D1" s="189"/>
      <c r="E1" s="189"/>
      <c r="F1" s="189"/>
    </row>
    <row r="2" spans="1:6" x14ac:dyDescent="0.25">
      <c r="A2" s="25"/>
      <c r="B2" s="26"/>
      <c r="C2" s="26"/>
      <c r="D2" s="25"/>
      <c r="E2" s="25"/>
      <c r="F2" s="25"/>
    </row>
    <row r="3" spans="1:6" ht="13.8" x14ac:dyDescent="0.3">
      <c r="B3" s="27"/>
      <c r="C3" s="27"/>
      <c r="D3" s="27"/>
      <c r="E3" s="27"/>
      <c r="F3" s="28" t="s">
        <v>0</v>
      </c>
    </row>
    <row r="4" spans="1:6" ht="15.6" x14ac:dyDescent="0.3">
      <c r="A4" s="190" t="s">
        <v>222</v>
      </c>
      <c r="B4" s="190"/>
      <c r="C4" s="190"/>
      <c r="D4" s="190"/>
      <c r="E4" s="190"/>
      <c r="F4" s="190"/>
    </row>
    <row r="5" spans="1:6" ht="15.6" x14ac:dyDescent="0.3">
      <c r="A5" s="200" t="s">
        <v>196</v>
      </c>
      <c r="B5" s="200"/>
      <c r="C5" s="200"/>
      <c r="D5" s="200"/>
      <c r="E5" s="200"/>
      <c r="F5" s="200"/>
    </row>
    <row r="6" spans="1:6" ht="15.6" x14ac:dyDescent="0.3">
      <c r="A6" s="200" t="s">
        <v>190</v>
      </c>
      <c r="B6" s="200"/>
      <c r="C6" s="200"/>
      <c r="D6" s="200"/>
      <c r="E6" s="200"/>
      <c r="F6" s="200"/>
    </row>
    <row r="7" spans="1:6" x14ac:dyDescent="0.25">
      <c r="A7" s="27"/>
      <c r="B7" s="27"/>
      <c r="C7" s="27"/>
      <c r="F7" s="29" t="s">
        <v>49</v>
      </c>
    </row>
    <row r="8" spans="1:6" ht="26.4" x14ac:dyDescent="0.25">
      <c r="A8" s="144" t="s">
        <v>5</v>
      </c>
      <c r="B8" s="104" t="s">
        <v>157</v>
      </c>
      <c r="C8" s="95" t="s">
        <v>156</v>
      </c>
      <c r="D8" s="145" t="s">
        <v>92</v>
      </c>
      <c r="E8" s="145" t="s">
        <v>50</v>
      </c>
      <c r="F8" s="104" t="s">
        <v>184</v>
      </c>
    </row>
    <row r="9" spans="1:6" x14ac:dyDescent="0.25">
      <c r="A9" s="146"/>
      <c r="B9" s="146"/>
      <c r="C9" s="146"/>
      <c r="D9" s="146"/>
      <c r="E9" s="146"/>
      <c r="F9" s="146"/>
    </row>
    <row r="10" spans="1:6" x14ac:dyDescent="0.25">
      <c r="A10" s="96" t="s">
        <v>52</v>
      </c>
      <c r="B10" s="26"/>
      <c r="C10" s="26"/>
      <c r="D10" s="26"/>
      <c r="E10" s="26"/>
      <c r="F10" s="26"/>
    </row>
    <row r="11" spans="1:6" ht="22.5" customHeight="1" x14ac:dyDescent="0.25">
      <c r="A11" s="42" t="s">
        <v>16</v>
      </c>
      <c r="B11" s="60">
        <f t="shared" ref="B11:B18" si="0">SUM(C11:F11)</f>
        <v>15412.070453262484</v>
      </c>
      <c r="C11" s="99">
        <v>11306.731894666278</v>
      </c>
      <c r="D11" s="147">
        <v>4055.3385585962064</v>
      </c>
      <c r="E11" s="147">
        <v>22</v>
      </c>
      <c r="F11" s="147">
        <v>28</v>
      </c>
    </row>
    <row r="12" spans="1:6" ht="22.5" customHeight="1" x14ac:dyDescent="0.25">
      <c r="A12" s="42" t="s">
        <v>17</v>
      </c>
      <c r="B12" s="60">
        <f t="shared" si="0"/>
        <v>36588.806850755922</v>
      </c>
      <c r="C12" s="98">
        <v>26720.924031562696</v>
      </c>
      <c r="D12" s="43">
        <v>9583.8828191932243</v>
      </c>
      <c r="E12" s="43">
        <v>242</v>
      </c>
      <c r="F12" s="43">
        <v>42</v>
      </c>
    </row>
    <row r="13" spans="1:6" ht="22.5" customHeight="1" x14ac:dyDescent="0.25">
      <c r="A13" s="42" t="s">
        <v>18</v>
      </c>
      <c r="B13" s="60">
        <f t="shared" si="0"/>
        <v>28589.750384949853</v>
      </c>
      <c r="C13" s="98">
        <v>20832.017285028225</v>
      </c>
      <c r="D13" s="43">
        <v>7471.7330999216274</v>
      </c>
      <c r="E13" s="43">
        <v>237</v>
      </c>
      <c r="F13" s="43">
        <v>49</v>
      </c>
    </row>
    <row r="14" spans="1:6" ht="22.5" customHeight="1" x14ac:dyDescent="0.25">
      <c r="A14" s="42" t="s">
        <v>19</v>
      </c>
      <c r="B14" s="60">
        <f t="shared" si="0"/>
        <v>9481.5538641285748</v>
      </c>
      <c r="C14" s="98">
        <v>6761.4519731325126</v>
      </c>
      <c r="D14" s="43">
        <v>2425.1018909960621</v>
      </c>
      <c r="E14" s="43">
        <v>271</v>
      </c>
      <c r="F14" s="43">
        <v>24</v>
      </c>
    </row>
    <row r="15" spans="1:6" ht="22.5" customHeight="1" x14ac:dyDescent="0.25">
      <c r="A15" s="42" t="s">
        <v>20</v>
      </c>
      <c r="B15" s="60">
        <f t="shared" si="0"/>
        <v>12654.550306356696</v>
      </c>
      <c r="C15" s="98">
        <v>9143.9336202264531</v>
      </c>
      <c r="D15" s="43">
        <v>3279.6166861302427</v>
      </c>
      <c r="E15" s="43">
        <v>226</v>
      </c>
      <c r="F15" s="43">
        <v>5</v>
      </c>
    </row>
    <row r="16" spans="1:6" ht="22.5" customHeight="1" x14ac:dyDescent="0.25">
      <c r="A16" s="42" t="s">
        <v>21</v>
      </c>
      <c r="B16" s="60">
        <f t="shared" si="0"/>
        <v>25242</v>
      </c>
      <c r="C16" s="98">
        <v>22339</v>
      </c>
      <c r="D16" s="43">
        <v>2055</v>
      </c>
      <c r="E16" s="43">
        <v>738</v>
      </c>
      <c r="F16" s="43">
        <v>110</v>
      </c>
    </row>
    <row r="17" spans="1:6" ht="22.5" customHeight="1" x14ac:dyDescent="0.25">
      <c r="A17" s="69" t="s">
        <v>22</v>
      </c>
      <c r="B17" s="60">
        <f t="shared" si="0"/>
        <v>26870</v>
      </c>
      <c r="C17" s="20">
        <v>14337</v>
      </c>
      <c r="D17" s="20">
        <v>11662</v>
      </c>
      <c r="E17" s="20">
        <v>324</v>
      </c>
      <c r="F17" s="20">
        <v>547</v>
      </c>
    </row>
    <row r="18" spans="1:6" ht="22.5" customHeight="1" x14ac:dyDescent="0.25">
      <c r="A18" s="69" t="s">
        <v>23</v>
      </c>
      <c r="B18" s="60">
        <f t="shared" si="0"/>
        <v>25497</v>
      </c>
      <c r="C18" s="20">
        <v>19941</v>
      </c>
      <c r="D18" s="20">
        <v>2335</v>
      </c>
      <c r="E18" s="20">
        <v>484</v>
      </c>
      <c r="F18" s="20">
        <v>2737</v>
      </c>
    </row>
    <row r="19" spans="1:6" ht="22.5" customHeight="1" x14ac:dyDescent="0.25">
      <c r="A19" s="69" t="s">
        <v>24</v>
      </c>
      <c r="B19" s="60">
        <f>SUM(C19:F19)</f>
        <v>107968</v>
      </c>
      <c r="C19" s="20">
        <v>96467</v>
      </c>
      <c r="D19" s="20">
        <v>8417</v>
      </c>
      <c r="E19" s="20">
        <v>2516</v>
      </c>
      <c r="F19" s="20">
        <v>568</v>
      </c>
    </row>
    <row r="20" spans="1:6" ht="22.5" customHeight="1" x14ac:dyDescent="0.25">
      <c r="A20" s="69" t="s">
        <v>145</v>
      </c>
      <c r="B20" s="60">
        <f>SUM(C20:F20)</f>
        <v>298932</v>
      </c>
      <c r="C20" s="20">
        <v>74403</v>
      </c>
      <c r="D20" s="20">
        <v>25828</v>
      </c>
      <c r="E20" s="20">
        <v>168733</v>
      </c>
      <c r="F20" s="20">
        <v>29968</v>
      </c>
    </row>
    <row r="21" spans="1:6" x14ac:dyDescent="0.25">
      <c r="A21" s="246" t="s">
        <v>53</v>
      </c>
      <c r="B21" s="246"/>
      <c r="C21" s="246"/>
      <c r="D21" s="246"/>
      <c r="E21" s="246"/>
      <c r="F21" s="246"/>
    </row>
    <row r="22" spans="1:6" x14ac:dyDescent="0.25">
      <c r="A22" s="148"/>
      <c r="B22" s="149"/>
      <c r="C22" s="149"/>
      <c r="D22" s="149"/>
      <c r="E22" s="149"/>
      <c r="F22" s="149"/>
    </row>
    <row r="23" spans="1:6" ht="22.5" customHeight="1" x14ac:dyDescent="0.25">
      <c r="A23" s="69" t="s">
        <v>16</v>
      </c>
      <c r="B23" s="60">
        <f t="shared" ref="B23:B31" si="1">SUM(C23:F23)</f>
        <v>44172.439896348376</v>
      </c>
      <c r="C23" s="99">
        <v>34810.680796889639</v>
      </c>
      <c r="D23" s="99">
        <v>8958.7590994587372</v>
      </c>
      <c r="E23" s="99">
        <v>339</v>
      </c>
      <c r="F23" s="99">
        <v>64</v>
      </c>
    </row>
    <row r="24" spans="1:6" ht="22.5" customHeight="1" x14ac:dyDescent="0.25">
      <c r="A24" s="69" t="s">
        <v>17</v>
      </c>
      <c r="B24" s="60">
        <f t="shared" si="1"/>
        <v>43687.75367618203</v>
      </c>
      <c r="C24" s="99">
        <v>34676.521388431356</v>
      </c>
      <c r="D24" s="99">
        <v>8924.2322877506758</v>
      </c>
      <c r="E24" s="99">
        <v>78</v>
      </c>
      <c r="F24" s="99">
        <v>9</v>
      </c>
    </row>
    <row r="25" spans="1:6" ht="22.5" customHeight="1" x14ac:dyDescent="0.25">
      <c r="A25" s="69" t="s">
        <v>18</v>
      </c>
      <c r="B25" s="60">
        <f t="shared" si="1"/>
        <v>14713.475761317697</v>
      </c>
      <c r="C25" s="99">
        <v>11432.298163623611</v>
      </c>
      <c r="D25" s="99">
        <v>2942.1775976940867</v>
      </c>
      <c r="E25" s="99">
        <v>310</v>
      </c>
      <c r="F25" s="99">
        <v>29</v>
      </c>
    </row>
    <row r="26" spans="1:6" ht="22.5" customHeight="1" x14ac:dyDescent="0.25">
      <c r="A26" s="69" t="s">
        <v>19</v>
      </c>
      <c r="B26" s="60">
        <f t="shared" si="1"/>
        <v>8618.7378806588495</v>
      </c>
      <c r="C26" s="99">
        <v>6757.6490818118054</v>
      </c>
      <c r="D26" s="99">
        <v>1601.5887988470433</v>
      </c>
      <c r="E26" s="99">
        <v>240.5</v>
      </c>
      <c r="F26" s="99">
        <v>19</v>
      </c>
    </row>
    <row r="27" spans="1:6" ht="22.5" customHeight="1" x14ac:dyDescent="0.25">
      <c r="A27" s="69" t="s">
        <v>20</v>
      </c>
      <c r="B27" s="60">
        <f t="shared" si="1"/>
        <v>5571.3689403294247</v>
      </c>
      <c r="C27" s="99">
        <v>4420.3245409059027</v>
      </c>
      <c r="D27" s="99">
        <v>931.29439942352167</v>
      </c>
      <c r="E27" s="99">
        <v>205.75</v>
      </c>
      <c r="F27" s="99">
        <v>14</v>
      </c>
    </row>
    <row r="28" spans="1:6" ht="22.5" customHeight="1" x14ac:dyDescent="0.25">
      <c r="A28" s="69" t="s">
        <v>21</v>
      </c>
      <c r="B28" s="60">
        <f t="shared" si="1"/>
        <v>2524</v>
      </c>
      <c r="C28" s="99">
        <v>2083</v>
      </c>
      <c r="D28" s="99">
        <v>261</v>
      </c>
      <c r="E28" s="99">
        <v>171</v>
      </c>
      <c r="F28" s="99">
        <v>9</v>
      </c>
    </row>
    <row r="29" spans="1:6" ht="22.5" customHeight="1" x14ac:dyDescent="0.25">
      <c r="A29" s="69" t="s">
        <v>22</v>
      </c>
      <c r="B29" s="60">
        <f t="shared" si="1"/>
        <v>2842</v>
      </c>
      <c r="C29" s="20">
        <v>2096</v>
      </c>
      <c r="D29" s="21">
        <v>526</v>
      </c>
      <c r="E29" s="21">
        <v>189</v>
      </c>
      <c r="F29" s="21">
        <v>31</v>
      </c>
    </row>
    <row r="30" spans="1:6" ht="22.5" customHeight="1" x14ac:dyDescent="0.25">
      <c r="A30" s="69" t="s">
        <v>23</v>
      </c>
      <c r="B30" s="68">
        <f t="shared" si="1"/>
        <v>3072</v>
      </c>
      <c r="C30" s="20">
        <v>2801</v>
      </c>
      <c r="D30" s="21">
        <v>81</v>
      </c>
      <c r="E30" s="21">
        <v>37</v>
      </c>
      <c r="F30" s="21">
        <v>153</v>
      </c>
    </row>
    <row r="31" spans="1:6" ht="22.5" customHeight="1" x14ac:dyDescent="0.25">
      <c r="A31" s="69" t="s">
        <v>24</v>
      </c>
      <c r="B31" s="68">
        <f t="shared" si="1"/>
        <v>173</v>
      </c>
      <c r="C31" s="20">
        <v>82</v>
      </c>
      <c r="D31" s="21">
        <v>29</v>
      </c>
      <c r="E31" s="21">
        <v>44</v>
      </c>
      <c r="F31" s="21">
        <v>18</v>
      </c>
    </row>
    <row r="32" spans="1:6" ht="22.5" customHeight="1" x14ac:dyDescent="0.25">
      <c r="A32" s="78" t="s">
        <v>145</v>
      </c>
      <c r="B32" s="61">
        <f t="shared" ref="B32" si="2">SUM(C32:F32)</f>
        <v>381</v>
      </c>
      <c r="C32" s="39">
        <v>91</v>
      </c>
      <c r="D32" s="79">
        <v>68</v>
      </c>
      <c r="E32" s="79">
        <v>188</v>
      </c>
      <c r="F32" s="79">
        <v>34</v>
      </c>
    </row>
    <row r="33" spans="1:4" x14ac:dyDescent="0.25">
      <c r="A33" s="5" t="s">
        <v>191</v>
      </c>
      <c r="B33" s="19"/>
      <c r="C33" s="20"/>
      <c r="D33" s="21"/>
    </row>
    <row r="34" spans="1:4" x14ac:dyDescent="0.25">
      <c r="A34" s="201" t="s">
        <v>212</v>
      </c>
      <c r="B34" s="201"/>
      <c r="C34" s="201"/>
    </row>
  </sheetData>
  <mergeCells count="6">
    <mergeCell ref="A34:C34"/>
    <mergeCell ref="A21:F21"/>
    <mergeCell ref="A1:F1"/>
    <mergeCell ref="A5:F5"/>
    <mergeCell ref="A6:F6"/>
    <mergeCell ref="A4:F4"/>
  </mergeCells>
  <printOptions horizontalCentered="1"/>
  <pageMargins left="0.6" right="0.6" top="0.5" bottom="0.5" header="0" footer="0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view="pageBreakPreview" zoomScale="80" zoomScaleSheetLayoutView="80" workbookViewId="0">
      <selection activeCell="H11" sqref="H11"/>
    </sheetView>
  </sheetViews>
  <sheetFormatPr defaultColWidth="8.9140625" defaultRowHeight="13.2" x14ac:dyDescent="0.25"/>
  <cols>
    <col min="1" max="1" width="15.25" style="5" customWidth="1"/>
    <col min="2" max="2" width="6.4140625" style="5" customWidth="1"/>
    <col min="3" max="3" width="5.6640625" style="5" customWidth="1"/>
    <col min="4" max="4" width="7.33203125" style="5" customWidth="1"/>
    <col min="5" max="5" width="6.33203125" style="5" customWidth="1"/>
    <col min="6" max="6" width="10" style="5" customWidth="1"/>
    <col min="7" max="16384" width="8.9140625" style="5"/>
  </cols>
  <sheetData>
    <row r="1" spans="1:6" x14ac:dyDescent="0.25">
      <c r="A1" s="189">
        <v>189</v>
      </c>
      <c r="B1" s="189"/>
      <c r="C1" s="189"/>
      <c r="D1" s="189"/>
      <c r="E1" s="189"/>
      <c r="F1" s="189"/>
    </row>
    <row r="2" spans="1:6" ht="13.8" x14ac:dyDescent="0.3">
      <c r="A2" s="219" t="s">
        <v>0</v>
      </c>
      <c r="B2" s="219"/>
      <c r="C2" s="219"/>
      <c r="D2" s="219"/>
    </row>
    <row r="3" spans="1:6" ht="13.8" x14ac:dyDescent="0.3">
      <c r="A3" s="151"/>
      <c r="B3" s="72"/>
      <c r="C3" s="72"/>
      <c r="D3" s="72"/>
    </row>
    <row r="4" spans="1:6" ht="15.6" x14ac:dyDescent="0.25">
      <c r="A4" s="218" t="s">
        <v>223</v>
      </c>
      <c r="B4" s="218"/>
      <c r="C4" s="218"/>
      <c r="D4" s="218"/>
      <c r="E4" s="218"/>
      <c r="F4" s="218"/>
    </row>
    <row r="5" spans="1:6" ht="15.6" x14ac:dyDescent="0.3">
      <c r="A5" s="200" t="s">
        <v>224</v>
      </c>
      <c r="B5" s="200"/>
      <c r="C5" s="200"/>
      <c r="D5" s="200"/>
      <c r="E5" s="200"/>
      <c r="F5" s="200"/>
    </row>
    <row r="6" spans="1:6" x14ac:dyDescent="0.25">
      <c r="A6" s="152"/>
      <c r="B6" s="101"/>
      <c r="C6" s="101"/>
      <c r="D6" s="101"/>
      <c r="E6" s="102"/>
      <c r="F6" s="102" t="s">
        <v>55</v>
      </c>
    </row>
    <row r="7" spans="1:6" ht="26.4" x14ac:dyDescent="0.25">
      <c r="A7" s="153" t="s">
        <v>56</v>
      </c>
      <c r="B7" s="104" t="s">
        <v>21</v>
      </c>
      <c r="C7" s="104" t="s">
        <v>22</v>
      </c>
      <c r="D7" s="104" t="s">
        <v>23</v>
      </c>
      <c r="E7" s="104" t="s">
        <v>24</v>
      </c>
      <c r="F7" s="104" t="s">
        <v>145</v>
      </c>
    </row>
    <row r="8" spans="1:6" x14ac:dyDescent="0.25">
      <c r="A8" s="152" t="s">
        <v>2</v>
      </c>
      <c r="B8" s="105">
        <f>SUM(B10,B18,B23,B24,B25)</f>
        <v>1875</v>
      </c>
      <c r="C8" s="105">
        <f>SUM(C10,C18,C23,C24,C25)</f>
        <v>2295</v>
      </c>
      <c r="D8" s="105">
        <f>SUM(D10,D18,D23,D24,D25)</f>
        <v>2295</v>
      </c>
      <c r="E8" s="105">
        <f>SUM(E10,E18,E23,E24,E25)</f>
        <v>2295</v>
      </c>
      <c r="F8" s="105">
        <f>SUM(F10,F18,F23,F24,F25)</f>
        <v>2295</v>
      </c>
    </row>
    <row r="9" spans="1:6" x14ac:dyDescent="0.25">
      <c r="A9" s="267" t="s">
        <v>93</v>
      </c>
      <c r="B9" s="267"/>
      <c r="C9" s="267"/>
      <c r="D9" s="267"/>
      <c r="E9" s="267"/>
      <c r="F9" s="267"/>
    </row>
    <row r="10" spans="1:6" ht="26.4" x14ac:dyDescent="0.25">
      <c r="A10" s="154" t="s">
        <v>94</v>
      </c>
      <c r="B10" s="155">
        <f>SUM(B11:B16)</f>
        <v>840</v>
      </c>
      <c r="C10" s="155">
        <f>SUM(C11:C16)</f>
        <v>1260</v>
      </c>
      <c r="D10" s="155">
        <f>SUM(D11:D16)</f>
        <v>1260</v>
      </c>
      <c r="E10" s="155">
        <f>SUM(E11:E16)</f>
        <v>1260</v>
      </c>
      <c r="F10" s="155">
        <f>SUM(F11:F16)</f>
        <v>1260</v>
      </c>
    </row>
    <row r="11" spans="1:6" x14ac:dyDescent="0.25">
      <c r="A11" s="156" t="s">
        <v>95</v>
      </c>
      <c r="B11" s="157">
        <v>210</v>
      </c>
      <c r="C11" s="157">
        <v>210</v>
      </c>
      <c r="D11" s="157">
        <v>210</v>
      </c>
      <c r="E11" s="157">
        <v>210</v>
      </c>
      <c r="F11" s="157">
        <v>210</v>
      </c>
    </row>
    <row r="12" spans="1:6" x14ac:dyDescent="0.25">
      <c r="A12" s="156" t="s">
        <v>96</v>
      </c>
      <c r="B12" s="157">
        <v>210</v>
      </c>
      <c r="C12" s="157">
        <v>210</v>
      </c>
      <c r="D12" s="157">
        <v>210</v>
      </c>
      <c r="E12" s="157">
        <v>210</v>
      </c>
      <c r="F12" s="157">
        <v>210</v>
      </c>
    </row>
    <row r="13" spans="1:6" x14ac:dyDescent="0.25">
      <c r="A13" s="156" t="s">
        <v>97</v>
      </c>
      <c r="B13" s="155">
        <v>0</v>
      </c>
      <c r="C13" s="157">
        <v>210</v>
      </c>
      <c r="D13" s="157">
        <v>210</v>
      </c>
      <c r="E13" s="157">
        <v>210</v>
      </c>
      <c r="F13" s="157">
        <v>210</v>
      </c>
    </row>
    <row r="14" spans="1:6" x14ac:dyDescent="0.25">
      <c r="A14" s="156" t="s">
        <v>98</v>
      </c>
      <c r="B14" s="157">
        <v>0</v>
      </c>
      <c r="C14" s="157">
        <v>210</v>
      </c>
      <c r="D14" s="157">
        <v>210</v>
      </c>
      <c r="E14" s="157">
        <v>210</v>
      </c>
      <c r="F14" s="157">
        <v>210</v>
      </c>
    </row>
    <row r="15" spans="1:6" x14ac:dyDescent="0.25">
      <c r="A15" s="156" t="s">
        <v>99</v>
      </c>
      <c r="B15" s="157">
        <v>210</v>
      </c>
      <c r="C15" s="157">
        <v>210</v>
      </c>
      <c r="D15" s="157">
        <v>210</v>
      </c>
      <c r="E15" s="157">
        <v>210</v>
      </c>
      <c r="F15" s="157">
        <v>210</v>
      </c>
    </row>
    <row r="16" spans="1:6" x14ac:dyDescent="0.25">
      <c r="A16" s="156" t="s">
        <v>100</v>
      </c>
      <c r="B16" s="157">
        <v>210</v>
      </c>
      <c r="C16" s="157">
        <v>210</v>
      </c>
      <c r="D16" s="157">
        <v>210</v>
      </c>
      <c r="E16" s="157">
        <v>210</v>
      </c>
      <c r="F16" s="157">
        <v>210</v>
      </c>
    </row>
    <row r="17" spans="1:6" x14ac:dyDescent="0.25">
      <c r="A17" s="158" t="s">
        <v>101</v>
      </c>
      <c r="B17" s="159"/>
      <c r="C17" s="159"/>
      <c r="D17" s="159"/>
      <c r="E17" s="159"/>
      <c r="F17" s="159"/>
    </row>
    <row r="18" spans="1:6" ht="26.4" x14ac:dyDescent="0.25">
      <c r="A18" s="154" t="s">
        <v>102</v>
      </c>
      <c r="B18" s="159">
        <f>SUM(B19:B22)</f>
        <v>573</v>
      </c>
      <c r="C18" s="159">
        <f>SUM(C19:C22)</f>
        <v>573</v>
      </c>
      <c r="D18" s="159">
        <f>SUM(D19:D22)</f>
        <v>573</v>
      </c>
      <c r="E18" s="159">
        <f>SUM(E19:E22)</f>
        <v>573</v>
      </c>
      <c r="F18" s="159">
        <f>SUM(F19:F22)</f>
        <v>573</v>
      </c>
    </row>
    <row r="19" spans="1:6" x14ac:dyDescent="0.25">
      <c r="A19" s="156" t="s">
        <v>103</v>
      </c>
      <c r="B19" s="51">
        <v>128</v>
      </c>
      <c r="C19" s="51">
        <v>128</v>
      </c>
      <c r="D19" s="51">
        <v>128</v>
      </c>
      <c r="E19" s="51">
        <v>128</v>
      </c>
      <c r="F19" s="51">
        <v>128</v>
      </c>
    </row>
    <row r="20" spans="1:6" x14ac:dyDescent="0.25">
      <c r="A20" s="156" t="s">
        <v>104</v>
      </c>
      <c r="B20" s="51">
        <v>128</v>
      </c>
      <c r="C20" s="51">
        <v>128</v>
      </c>
      <c r="D20" s="51">
        <v>128</v>
      </c>
      <c r="E20" s="51">
        <v>128</v>
      </c>
      <c r="F20" s="51">
        <v>128</v>
      </c>
    </row>
    <row r="21" spans="1:6" x14ac:dyDescent="0.25">
      <c r="A21" s="156" t="s">
        <v>105</v>
      </c>
      <c r="B21" s="51">
        <v>128</v>
      </c>
      <c r="C21" s="51">
        <v>128</v>
      </c>
      <c r="D21" s="51">
        <v>128</v>
      </c>
      <c r="E21" s="51">
        <v>128</v>
      </c>
      <c r="F21" s="51">
        <v>128</v>
      </c>
    </row>
    <row r="22" spans="1:6" x14ac:dyDescent="0.25">
      <c r="A22" s="160" t="s">
        <v>106</v>
      </c>
      <c r="B22" s="51">
        <v>189</v>
      </c>
      <c r="C22" s="51">
        <v>189</v>
      </c>
      <c r="D22" s="51">
        <v>189</v>
      </c>
      <c r="E22" s="51">
        <v>189</v>
      </c>
      <c r="F22" s="51">
        <v>189</v>
      </c>
    </row>
    <row r="23" spans="1:6" ht="26.4" x14ac:dyDescent="0.25">
      <c r="A23" s="154" t="s">
        <v>107</v>
      </c>
      <c r="B23" s="159">
        <v>107</v>
      </c>
      <c r="C23" s="159">
        <v>107</v>
      </c>
      <c r="D23" s="159">
        <v>107</v>
      </c>
      <c r="E23" s="159">
        <v>107</v>
      </c>
      <c r="F23" s="159">
        <v>107</v>
      </c>
    </row>
    <row r="24" spans="1:6" ht="26.4" x14ac:dyDescent="0.25">
      <c r="A24" s="154" t="s">
        <v>108</v>
      </c>
      <c r="B24" s="159">
        <v>107</v>
      </c>
      <c r="C24" s="159">
        <v>107</v>
      </c>
      <c r="D24" s="159">
        <v>107</v>
      </c>
      <c r="E24" s="159">
        <v>107</v>
      </c>
      <c r="F24" s="159">
        <v>107</v>
      </c>
    </row>
    <row r="25" spans="1:6" ht="26.4" x14ac:dyDescent="0.25">
      <c r="A25" s="154" t="s">
        <v>109</v>
      </c>
      <c r="B25" s="159">
        <f>SUM(B26:B31)</f>
        <v>248</v>
      </c>
      <c r="C25" s="159">
        <f>SUM(C26:C31)</f>
        <v>248</v>
      </c>
      <c r="D25" s="159">
        <f>SUM(D26:D31)</f>
        <v>248</v>
      </c>
      <c r="E25" s="159">
        <f>SUM(E26:E31)</f>
        <v>248</v>
      </c>
      <c r="F25" s="159">
        <f>SUM(F26:F31)</f>
        <v>248</v>
      </c>
    </row>
    <row r="26" spans="1:6" x14ac:dyDescent="0.25">
      <c r="A26" s="156" t="s">
        <v>103</v>
      </c>
      <c r="B26" s="51">
        <v>48</v>
      </c>
      <c r="C26" s="51">
        <v>48</v>
      </c>
      <c r="D26" s="51">
        <v>48</v>
      </c>
      <c r="E26" s="51">
        <v>48</v>
      </c>
      <c r="F26" s="51">
        <v>48</v>
      </c>
    </row>
    <row r="27" spans="1:6" x14ac:dyDescent="0.25">
      <c r="A27" s="156" t="s">
        <v>104</v>
      </c>
      <c r="B27" s="51">
        <v>48</v>
      </c>
      <c r="C27" s="51">
        <v>48</v>
      </c>
      <c r="D27" s="51">
        <v>48</v>
      </c>
      <c r="E27" s="51">
        <v>48</v>
      </c>
      <c r="F27" s="51">
        <v>48</v>
      </c>
    </row>
    <row r="28" spans="1:6" x14ac:dyDescent="0.25">
      <c r="A28" s="156" t="s">
        <v>105</v>
      </c>
      <c r="B28" s="51">
        <v>48</v>
      </c>
      <c r="C28" s="51">
        <v>48</v>
      </c>
      <c r="D28" s="51">
        <v>48</v>
      </c>
      <c r="E28" s="51">
        <v>48</v>
      </c>
      <c r="F28" s="51">
        <v>48</v>
      </c>
    </row>
    <row r="29" spans="1:6" x14ac:dyDescent="0.25">
      <c r="A29" s="156" t="s">
        <v>110</v>
      </c>
      <c r="B29" s="51">
        <v>48</v>
      </c>
      <c r="C29" s="51">
        <v>48</v>
      </c>
      <c r="D29" s="51">
        <v>48</v>
      </c>
      <c r="E29" s="51">
        <v>48</v>
      </c>
      <c r="F29" s="51">
        <v>48</v>
      </c>
    </row>
    <row r="30" spans="1:6" x14ac:dyDescent="0.25">
      <c r="A30" s="32" t="s">
        <v>111</v>
      </c>
      <c r="B30" s="51">
        <v>28</v>
      </c>
      <c r="C30" s="51">
        <v>28</v>
      </c>
      <c r="D30" s="51">
        <v>28</v>
      </c>
      <c r="E30" s="51">
        <v>28</v>
      </c>
      <c r="F30" s="51">
        <v>28</v>
      </c>
    </row>
    <row r="31" spans="1:6" x14ac:dyDescent="0.25">
      <c r="A31" s="32" t="s">
        <v>112</v>
      </c>
      <c r="B31" s="52">
        <v>28</v>
      </c>
      <c r="C31" s="52">
        <v>28</v>
      </c>
      <c r="D31" s="52">
        <v>28</v>
      </c>
      <c r="E31" s="52">
        <v>28</v>
      </c>
      <c r="F31" s="52">
        <v>28</v>
      </c>
    </row>
    <row r="32" spans="1:6" x14ac:dyDescent="0.25">
      <c r="A32" s="161"/>
      <c r="B32" s="54"/>
      <c r="C32" s="54"/>
      <c r="D32" s="54"/>
      <c r="E32" s="54"/>
      <c r="F32" s="54"/>
    </row>
    <row r="33" spans="1:6" x14ac:dyDescent="0.25">
      <c r="A33" s="247" t="s">
        <v>213</v>
      </c>
      <c r="B33" s="247"/>
      <c r="C33" s="247"/>
      <c r="D33" s="247"/>
      <c r="E33" s="247"/>
      <c r="F33" s="247"/>
    </row>
  </sheetData>
  <mergeCells count="6">
    <mergeCell ref="A1:F1"/>
    <mergeCell ref="A2:D2"/>
    <mergeCell ref="A5:F5"/>
    <mergeCell ref="A33:F33"/>
    <mergeCell ref="A9:F9"/>
    <mergeCell ref="A4:F4"/>
  </mergeCells>
  <printOptions horizontalCentered="1"/>
  <pageMargins left="0.6" right="0.6" top="0.5" bottom="0.5" header="0" footer="0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view="pageBreakPreview" zoomScale="80" zoomScaleSheetLayoutView="80" workbookViewId="0">
      <selection activeCell="A4" sqref="A4:I6"/>
    </sheetView>
  </sheetViews>
  <sheetFormatPr defaultColWidth="8.9140625" defaultRowHeight="13.2" x14ac:dyDescent="0.25"/>
  <cols>
    <col min="1" max="1" width="5.4140625" style="5" customWidth="1"/>
    <col min="2" max="2" width="8.75" style="5" customWidth="1"/>
    <col min="3" max="3" width="7.6640625" style="5" customWidth="1"/>
    <col min="4" max="4" width="9.25" style="5" customWidth="1"/>
    <col min="5" max="5" width="7.6640625" style="5" customWidth="1"/>
    <col min="6" max="6" width="9.4140625" style="5" customWidth="1"/>
    <col min="7" max="7" width="7.75" style="5" customWidth="1"/>
    <col min="8" max="8" width="9.08203125" style="5" customWidth="1"/>
    <col min="9" max="9" width="7.33203125" style="5" customWidth="1"/>
    <col min="10" max="16384" width="8.9140625" style="5"/>
  </cols>
  <sheetData>
    <row r="1" spans="1:9" x14ac:dyDescent="0.25">
      <c r="A1" s="189">
        <v>190</v>
      </c>
      <c r="B1" s="189"/>
      <c r="C1" s="189"/>
      <c r="D1" s="189"/>
      <c r="E1" s="189"/>
      <c r="F1" s="189"/>
      <c r="G1" s="189"/>
      <c r="H1" s="189"/>
      <c r="I1" s="189"/>
    </row>
    <row r="2" spans="1:9" ht="13.8" x14ac:dyDescent="0.3">
      <c r="B2" s="27"/>
      <c r="C2" s="27"/>
      <c r="D2" s="27"/>
      <c r="E2" s="27"/>
      <c r="F2" s="27"/>
      <c r="G2" s="27"/>
      <c r="H2" s="27"/>
      <c r="I2" s="28" t="s">
        <v>113</v>
      </c>
    </row>
    <row r="3" spans="1:9" x14ac:dyDescent="0.25">
      <c r="A3" s="27"/>
      <c r="B3" s="27"/>
      <c r="C3" s="27"/>
      <c r="D3" s="27"/>
      <c r="E3" s="27"/>
      <c r="F3" s="27"/>
      <c r="G3" s="27"/>
      <c r="H3" s="27"/>
    </row>
    <row r="4" spans="1:9" ht="15.6" x14ac:dyDescent="0.3">
      <c r="A4" s="190" t="s">
        <v>192</v>
      </c>
      <c r="B4" s="190"/>
      <c r="C4" s="190"/>
      <c r="D4" s="190"/>
      <c r="E4" s="190"/>
      <c r="F4" s="190"/>
      <c r="G4" s="190"/>
      <c r="H4" s="190"/>
      <c r="I4" s="190"/>
    </row>
    <row r="5" spans="1:9" ht="15.6" x14ac:dyDescent="0.3">
      <c r="A5" s="190" t="s">
        <v>158</v>
      </c>
      <c r="B5" s="190"/>
      <c r="C5" s="190"/>
      <c r="D5" s="190"/>
      <c r="E5" s="190"/>
      <c r="F5" s="190"/>
      <c r="G5" s="190"/>
      <c r="H5" s="190"/>
      <c r="I5" s="190"/>
    </row>
    <row r="6" spans="1:9" ht="15.6" x14ac:dyDescent="0.3">
      <c r="A6" s="6"/>
      <c r="B6" s="6"/>
      <c r="C6" s="6"/>
      <c r="D6" s="4"/>
      <c r="E6" s="6"/>
      <c r="F6" s="6"/>
      <c r="G6" s="6"/>
      <c r="H6" s="6"/>
      <c r="I6" s="6"/>
    </row>
    <row r="7" spans="1:9" x14ac:dyDescent="0.25">
      <c r="A7" s="27"/>
      <c r="B7" s="27"/>
      <c r="C7" s="27"/>
      <c r="D7" s="27"/>
      <c r="E7" s="27"/>
      <c r="G7" s="27"/>
      <c r="H7" s="27"/>
      <c r="I7" s="29" t="s">
        <v>114</v>
      </c>
    </row>
    <row r="8" spans="1:9" x14ac:dyDescent="0.25">
      <c r="A8" s="27"/>
      <c r="B8" s="27"/>
      <c r="C8" s="27"/>
      <c r="D8" s="27"/>
      <c r="E8" s="27"/>
      <c r="G8" s="27"/>
      <c r="H8" s="27"/>
      <c r="I8" s="29"/>
    </row>
    <row r="9" spans="1:9" x14ac:dyDescent="0.25">
      <c r="A9" s="238" t="s">
        <v>5</v>
      </c>
      <c r="B9" s="198" t="s">
        <v>10</v>
      </c>
      <c r="C9" s="198"/>
      <c r="D9" s="198" t="s">
        <v>4</v>
      </c>
      <c r="E9" s="198"/>
      <c r="F9" s="198" t="s">
        <v>3</v>
      </c>
      <c r="G9" s="198"/>
      <c r="H9" s="198" t="s">
        <v>2</v>
      </c>
      <c r="I9" s="198"/>
    </row>
    <row r="10" spans="1:9" ht="39.6" x14ac:dyDescent="0.25">
      <c r="A10" s="238"/>
      <c r="B10" s="139" t="s">
        <v>6</v>
      </c>
      <c r="C10" s="139" t="s">
        <v>43</v>
      </c>
      <c r="D10" s="139" t="s">
        <v>6</v>
      </c>
      <c r="E10" s="139" t="s">
        <v>43</v>
      </c>
      <c r="F10" s="139" t="s">
        <v>6</v>
      </c>
      <c r="G10" s="139" t="s">
        <v>43</v>
      </c>
      <c r="H10" s="139" t="s">
        <v>6</v>
      </c>
      <c r="I10" s="139" t="s">
        <v>43</v>
      </c>
    </row>
    <row r="11" spans="1:9" ht="51.75" customHeight="1" x14ac:dyDescent="0.25">
      <c r="A11" s="35" t="s">
        <v>16</v>
      </c>
      <c r="B11" s="68">
        <v>292410</v>
      </c>
      <c r="C11" s="68">
        <v>3809</v>
      </c>
      <c r="D11" s="68">
        <v>9545</v>
      </c>
      <c r="E11" s="68">
        <v>22138</v>
      </c>
      <c r="F11" s="68">
        <v>65466</v>
      </c>
      <c r="G11" s="68">
        <v>2018175</v>
      </c>
      <c r="H11" s="60">
        <f t="shared" ref="H11:I18" si="0">SUM(B11,D11,F11)</f>
        <v>367421</v>
      </c>
      <c r="I11" s="60">
        <f t="shared" si="0"/>
        <v>2044122</v>
      </c>
    </row>
    <row r="12" spans="1:9" ht="51.75" customHeight="1" x14ac:dyDescent="0.25">
      <c r="A12" s="24" t="s">
        <v>116</v>
      </c>
      <c r="B12" s="68">
        <v>254822</v>
      </c>
      <c r="C12" s="68">
        <v>3987</v>
      </c>
      <c r="D12" s="68">
        <v>9486</v>
      </c>
      <c r="E12" s="68">
        <v>22870</v>
      </c>
      <c r="F12" s="68">
        <v>70896</v>
      </c>
      <c r="G12" s="68">
        <v>2119760</v>
      </c>
      <c r="H12" s="60">
        <f t="shared" si="0"/>
        <v>335204</v>
      </c>
      <c r="I12" s="60">
        <f t="shared" si="0"/>
        <v>2146617</v>
      </c>
    </row>
    <row r="13" spans="1:9" ht="51.75" customHeight="1" x14ac:dyDescent="0.25">
      <c r="A13" s="35" t="s">
        <v>18</v>
      </c>
      <c r="B13" s="68">
        <v>252538</v>
      </c>
      <c r="C13" s="68">
        <v>4073</v>
      </c>
      <c r="D13" s="68">
        <v>9769</v>
      </c>
      <c r="E13" s="68">
        <v>22969</v>
      </c>
      <c r="F13" s="68">
        <v>83029</v>
      </c>
      <c r="G13" s="68">
        <v>2231536</v>
      </c>
      <c r="H13" s="60">
        <f t="shared" si="0"/>
        <v>345336</v>
      </c>
      <c r="I13" s="60">
        <f t="shared" si="0"/>
        <v>2258578</v>
      </c>
    </row>
    <row r="14" spans="1:9" ht="51.75" customHeight="1" x14ac:dyDescent="0.25">
      <c r="A14" s="35" t="s">
        <v>19</v>
      </c>
      <c r="B14" s="68">
        <v>257104</v>
      </c>
      <c r="C14" s="68">
        <v>4064</v>
      </c>
      <c r="D14" s="68">
        <v>9636</v>
      </c>
      <c r="E14" s="68">
        <v>21858</v>
      </c>
      <c r="F14" s="68">
        <v>85101</v>
      </c>
      <c r="G14" s="68">
        <v>2299185</v>
      </c>
      <c r="H14" s="60">
        <f t="shared" si="0"/>
        <v>351841</v>
      </c>
      <c r="I14" s="60">
        <f t="shared" si="0"/>
        <v>2325107</v>
      </c>
    </row>
    <row r="15" spans="1:9" ht="51.75" customHeight="1" x14ac:dyDescent="0.25">
      <c r="A15" s="35" t="s">
        <v>20</v>
      </c>
      <c r="B15" s="68">
        <v>254437</v>
      </c>
      <c r="C15" s="68">
        <v>4100</v>
      </c>
      <c r="D15" s="68">
        <v>9531</v>
      </c>
      <c r="E15" s="68">
        <v>21380</v>
      </c>
      <c r="F15" s="68">
        <v>71748</v>
      </c>
      <c r="G15" s="68">
        <v>2360021</v>
      </c>
      <c r="H15" s="60">
        <f t="shared" si="0"/>
        <v>335716</v>
      </c>
      <c r="I15" s="60">
        <f t="shared" si="0"/>
        <v>2385501</v>
      </c>
    </row>
    <row r="16" spans="1:9" ht="51.75" customHeight="1" x14ac:dyDescent="0.25">
      <c r="A16" s="35" t="s">
        <v>21</v>
      </c>
      <c r="B16" s="68">
        <v>257333</v>
      </c>
      <c r="C16" s="68">
        <v>4096</v>
      </c>
      <c r="D16" s="68">
        <v>9465</v>
      </c>
      <c r="E16" s="68">
        <v>20893</v>
      </c>
      <c r="F16" s="68">
        <v>73982</v>
      </c>
      <c r="G16" s="68">
        <v>2430005</v>
      </c>
      <c r="H16" s="60">
        <f t="shared" si="0"/>
        <v>340780</v>
      </c>
      <c r="I16" s="60">
        <f t="shared" si="0"/>
        <v>2454994</v>
      </c>
    </row>
    <row r="17" spans="1:9" ht="51.75" customHeight="1" x14ac:dyDescent="0.25">
      <c r="A17" s="35" t="s">
        <v>22</v>
      </c>
      <c r="B17" s="68">
        <v>280358</v>
      </c>
      <c r="C17" s="68">
        <v>4117</v>
      </c>
      <c r="D17" s="68">
        <v>9364</v>
      </c>
      <c r="E17" s="68">
        <v>20457</v>
      </c>
      <c r="F17" s="68">
        <v>74702</v>
      </c>
      <c r="G17" s="68">
        <v>2493089</v>
      </c>
      <c r="H17" s="60">
        <f t="shared" si="0"/>
        <v>364424</v>
      </c>
      <c r="I17" s="60">
        <f t="shared" si="0"/>
        <v>2517663</v>
      </c>
    </row>
    <row r="18" spans="1:9" ht="51.75" customHeight="1" x14ac:dyDescent="0.25">
      <c r="A18" s="35" t="s">
        <v>23</v>
      </c>
      <c r="B18" s="68">
        <v>243330</v>
      </c>
      <c r="C18" s="68">
        <v>4137</v>
      </c>
      <c r="D18" s="68">
        <v>9394</v>
      </c>
      <c r="E18" s="68">
        <v>20104</v>
      </c>
      <c r="F18" s="68">
        <v>86536</v>
      </c>
      <c r="G18" s="68">
        <v>2553124</v>
      </c>
      <c r="H18" s="68">
        <f t="shared" si="0"/>
        <v>339260</v>
      </c>
      <c r="I18" s="60">
        <f t="shared" si="0"/>
        <v>2577365</v>
      </c>
    </row>
    <row r="19" spans="1:9" ht="51.75" customHeight="1" x14ac:dyDescent="0.25">
      <c r="A19" s="35" t="s">
        <v>24</v>
      </c>
      <c r="B19" s="68">
        <v>241769.54736000003</v>
      </c>
      <c r="C19" s="68">
        <f>'187'!C10</f>
        <v>4149</v>
      </c>
      <c r="D19" s="68">
        <v>9419.4015299999992</v>
      </c>
      <c r="E19" s="68">
        <f>'187'!E10</f>
        <v>19981</v>
      </c>
      <c r="F19" s="68">
        <v>85471.668479999993</v>
      </c>
      <c r="G19" s="68">
        <f>'187'!G10</f>
        <v>2620666</v>
      </c>
      <c r="H19" s="68">
        <f>SUM(B19,D19,F19)</f>
        <v>336660.61736999999</v>
      </c>
      <c r="I19" s="68">
        <f>SUM(C19,E19,G19)</f>
        <v>2644796</v>
      </c>
    </row>
    <row r="20" spans="1:9" ht="51.75" customHeight="1" x14ac:dyDescent="0.25">
      <c r="A20" s="37" t="s">
        <v>145</v>
      </c>
      <c r="B20" s="61">
        <v>247811</v>
      </c>
      <c r="C20" s="61">
        <f>'187'!C25</f>
        <v>4211</v>
      </c>
      <c r="D20" s="61">
        <v>9555</v>
      </c>
      <c r="E20" s="61">
        <f>'187'!E25</f>
        <v>21817</v>
      </c>
      <c r="F20" s="61">
        <v>80326</v>
      </c>
      <c r="G20" s="61">
        <f>'187'!G25</f>
        <v>2715169</v>
      </c>
      <c r="H20" s="61">
        <f>SUM(B20,D20,F20)</f>
        <v>337692</v>
      </c>
      <c r="I20" s="61">
        <f>SUM(C20,E20,G20)</f>
        <v>2741197</v>
      </c>
    </row>
    <row r="21" spans="1:9" ht="27" customHeight="1" x14ac:dyDescent="0.25">
      <c r="A21" s="268" t="s">
        <v>214</v>
      </c>
      <c r="B21" s="268"/>
      <c r="C21" s="268"/>
      <c r="D21" s="268"/>
      <c r="E21" s="268"/>
      <c r="F21" s="268"/>
      <c r="G21" s="268"/>
      <c r="H21" s="268"/>
      <c r="I21" s="268"/>
    </row>
  </sheetData>
  <mergeCells count="9">
    <mergeCell ref="A21:I21"/>
    <mergeCell ref="A1:I1"/>
    <mergeCell ref="A4:I4"/>
    <mergeCell ref="A5:I5"/>
    <mergeCell ref="B9:C9"/>
    <mergeCell ref="D9:E9"/>
    <mergeCell ref="F9:G9"/>
    <mergeCell ref="H9:I9"/>
    <mergeCell ref="A9:A10"/>
  </mergeCells>
  <printOptions horizontalCentered="1"/>
  <pageMargins left="0.6" right="0.6" top="0.5" bottom="0.5" header="0" footer="0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view="pageBreakPreview" zoomScale="80" zoomScaleSheetLayoutView="80" workbookViewId="0">
      <selection activeCell="K13" sqref="K13"/>
    </sheetView>
  </sheetViews>
  <sheetFormatPr defaultColWidth="8.9140625" defaultRowHeight="13.2" x14ac:dyDescent="0.25"/>
  <cols>
    <col min="1" max="1" width="6.6640625" style="5" customWidth="1"/>
    <col min="2" max="2" width="8.9140625" style="5" customWidth="1"/>
    <col min="3" max="3" width="7.75" style="5" customWidth="1"/>
    <col min="4" max="4" width="9.08203125" style="5" customWidth="1"/>
    <col min="5" max="5" width="7.9140625" style="5" customWidth="1"/>
    <col min="6" max="6" width="9.25" style="5" customWidth="1"/>
    <col min="7" max="7" width="7.4140625" style="5" customWidth="1"/>
    <col min="8" max="8" width="8.6640625" style="5" customWidth="1"/>
    <col min="9" max="9" width="8.33203125" style="5" customWidth="1"/>
    <col min="10" max="16384" width="8.9140625" style="5"/>
  </cols>
  <sheetData>
    <row r="1" spans="1:9" x14ac:dyDescent="0.25">
      <c r="A1" s="269">
        <v>191</v>
      </c>
      <c r="B1" s="269"/>
      <c r="C1" s="269"/>
      <c r="D1" s="269"/>
      <c r="E1" s="269"/>
      <c r="F1" s="269"/>
      <c r="G1" s="269"/>
      <c r="H1" s="269"/>
      <c r="I1" s="269"/>
    </row>
    <row r="2" spans="1:9" ht="13.8" x14ac:dyDescent="0.3">
      <c r="A2" s="270" t="s">
        <v>113</v>
      </c>
      <c r="B2" s="270"/>
      <c r="C2" s="270"/>
      <c r="D2" s="270"/>
      <c r="E2" s="270"/>
      <c r="F2" s="270"/>
      <c r="G2" s="270"/>
      <c r="H2" s="270"/>
      <c r="I2" s="270"/>
    </row>
    <row r="3" spans="1:9" ht="15.6" x14ac:dyDescent="0.3">
      <c r="A3" s="271" t="s">
        <v>117</v>
      </c>
      <c r="B3" s="271"/>
      <c r="C3" s="271"/>
      <c r="D3" s="271"/>
      <c r="E3" s="271"/>
      <c r="F3" s="271"/>
      <c r="G3" s="271"/>
      <c r="H3" s="271"/>
      <c r="I3" s="271"/>
    </row>
    <row r="4" spans="1:9" ht="15.6" x14ac:dyDescent="0.3">
      <c r="A4" s="272" t="s">
        <v>225</v>
      </c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3" t="s">
        <v>118</v>
      </c>
      <c r="B5" s="273"/>
      <c r="C5" s="273"/>
      <c r="D5" s="273"/>
      <c r="E5" s="273"/>
      <c r="F5" s="273"/>
      <c r="G5" s="273"/>
      <c r="H5" s="273"/>
      <c r="I5" s="273"/>
    </row>
    <row r="6" spans="1:9" x14ac:dyDescent="0.25">
      <c r="A6" s="238" t="s">
        <v>27</v>
      </c>
      <c r="B6" s="274" t="s">
        <v>10</v>
      </c>
      <c r="C6" s="274"/>
      <c r="D6" s="275" t="s">
        <v>4</v>
      </c>
      <c r="E6" s="275"/>
      <c r="F6" s="275" t="s">
        <v>3</v>
      </c>
      <c r="G6" s="275"/>
      <c r="H6" s="275" t="s">
        <v>2</v>
      </c>
      <c r="I6" s="275"/>
    </row>
    <row r="7" spans="1:9" ht="39.6" x14ac:dyDescent="0.25">
      <c r="A7" s="238"/>
      <c r="B7" s="139" t="s">
        <v>6</v>
      </c>
      <c r="C7" s="139" t="s">
        <v>43</v>
      </c>
      <c r="D7" s="139" t="s">
        <v>6</v>
      </c>
      <c r="E7" s="139" t="s">
        <v>43</v>
      </c>
      <c r="F7" s="139" t="s">
        <v>6</v>
      </c>
      <c r="G7" s="139" t="s">
        <v>43</v>
      </c>
      <c r="H7" s="139" t="s">
        <v>6</v>
      </c>
      <c r="I7" s="139" t="s">
        <v>43</v>
      </c>
    </row>
    <row r="8" spans="1:9" x14ac:dyDescent="0.25">
      <c r="A8" s="89"/>
      <c r="B8" s="163"/>
      <c r="C8" s="164"/>
      <c r="D8" s="163"/>
      <c r="E8" s="163"/>
      <c r="F8" s="163"/>
      <c r="G8" s="163"/>
      <c r="H8" s="163"/>
      <c r="I8" s="163"/>
    </row>
    <row r="9" spans="1:9" x14ac:dyDescent="0.25">
      <c r="A9" s="221" t="s">
        <v>24</v>
      </c>
      <c r="B9" s="221"/>
      <c r="C9" s="221"/>
      <c r="D9" s="221"/>
      <c r="E9" s="221"/>
      <c r="F9" s="221"/>
      <c r="G9" s="221"/>
      <c r="H9" s="221"/>
      <c r="I9" s="221"/>
    </row>
    <row r="10" spans="1:9" x14ac:dyDescent="0.25">
      <c r="A10" s="165" t="s">
        <v>2</v>
      </c>
      <c r="B10" s="49">
        <f>SUM(B11:B22)</f>
        <v>6847056</v>
      </c>
      <c r="C10" s="49">
        <f>C22</f>
        <v>4149</v>
      </c>
      <c r="D10" s="49">
        <f>SUM(D11:D22)</f>
        <v>266763</v>
      </c>
      <c r="E10" s="49">
        <f>E22</f>
        <v>19981</v>
      </c>
      <c r="F10" s="49">
        <f>SUM(F11:F22)</f>
        <v>2420608</v>
      </c>
      <c r="G10" s="49">
        <f>G22</f>
        <v>2620666</v>
      </c>
      <c r="H10" s="49">
        <f>SUM(H11:H22)</f>
        <v>9534427</v>
      </c>
      <c r="I10" s="49">
        <f>I22</f>
        <v>2644796</v>
      </c>
    </row>
    <row r="11" spans="1:9" ht="22.5" customHeight="1" x14ac:dyDescent="0.25">
      <c r="A11" s="166" t="s">
        <v>42</v>
      </c>
      <c r="B11" s="52">
        <v>606093</v>
      </c>
      <c r="C11" s="52">
        <v>4142</v>
      </c>
      <c r="D11" s="52">
        <v>21749</v>
      </c>
      <c r="E11" s="52">
        <v>20123</v>
      </c>
      <c r="F11" s="52">
        <v>190196</v>
      </c>
      <c r="G11" s="52">
        <v>2467770</v>
      </c>
      <c r="H11" s="20">
        <f>SUM(B11,D11,F11)</f>
        <v>818038</v>
      </c>
      <c r="I11" s="20">
        <f>SUM(C11,E11,G11)</f>
        <v>2492035</v>
      </c>
    </row>
    <row r="12" spans="1:9" ht="22.5" customHeight="1" x14ac:dyDescent="0.25">
      <c r="A12" s="24" t="s">
        <v>29</v>
      </c>
      <c r="B12" s="52">
        <v>599365</v>
      </c>
      <c r="C12" s="52">
        <v>4142</v>
      </c>
      <c r="D12" s="52">
        <v>24065</v>
      </c>
      <c r="E12" s="52">
        <v>20085</v>
      </c>
      <c r="F12" s="52">
        <v>209207</v>
      </c>
      <c r="G12" s="52">
        <v>2564563</v>
      </c>
      <c r="H12" s="20">
        <f t="shared" ref="H12:I22" si="0">SUM(B12,D12,F12)</f>
        <v>832637</v>
      </c>
      <c r="I12" s="20">
        <f t="shared" si="0"/>
        <v>2588790</v>
      </c>
    </row>
    <row r="13" spans="1:9" ht="22.5" customHeight="1" x14ac:dyDescent="0.25">
      <c r="A13" s="24" t="s">
        <v>30</v>
      </c>
      <c r="B13" s="52">
        <v>544553</v>
      </c>
      <c r="C13" s="52">
        <v>4142</v>
      </c>
      <c r="D13" s="52">
        <v>19840</v>
      </c>
      <c r="E13" s="52">
        <v>20040</v>
      </c>
      <c r="F13" s="52">
        <v>189629</v>
      </c>
      <c r="G13" s="52">
        <v>2570982</v>
      </c>
      <c r="H13" s="20">
        <f t="shared" si="0"/>
        <v>754022</v>
      </c>
      <c r="I13" s="20">
        <f t="shared" si="0"/>
        <v>2595164</v>
      </c>
    </row>
    <row r="14" spans="1:9" ht="22.5" customHeight="1" x14ac:dyDescent="0.25">
      <c r="A14" s="166" t="s">
        <v>31</v>
      </c>
      <c r="B14" s="52">
        <v>601638</v>
      </c>
      <c r="C14" s="52">
        <v>4137</v>
      </c>
      <c r="D14" s="52">
        <v>22873</v>
      </c>
      <c r="E14" s="52">
        <v>20004</v>
      </c>
      <c r="F14" s="52">
        <v>187978</v>
      </c>
      <c r="G14" s="52">
        <v>2578642</v>
      </c>
      <c r="H14" s="20">
        <f t="shared" si="0"/>
        <v>812489</v>
      </c>
      <c r="I14" s="20">
        <f t="shared" si="0"/>
        <v>2602783</v>
      </c>
    </row>
    <row r="15" spans="1:9" ht="22.5" customHeight="1" x14ac:dyDescent="0.25">
      <c r="A15" s="24" t="s">
        <v>32</v>
      </c>
      <c r="B15" s="52">
        <v>572350</v>
      </c>
      <c r="C15" s="52">
        <v>4144</v>
      </c>
      <c r="D15" s="52">
        <v>22668</v>
      </c>
      <c r="E15" s="52">
        <v>19993</v>
      </c>
      <c r="F15" s="52">
        <v>198005</v>
      </c>
      <c r="G15" s="52">
        <v>2585127</v>
      </c>
      <c r="H15" s="20">
        <f t="shared" si="0"/>
        <v>793023</v>
      </c>
      <c r="I15" s="20">
        <f t="shared" si="0"/>
        <v>2609264</v>
      </c>
    </row>
    <row r="16" spans="1:9" ht="22.5" customHeight="1" x14ac:dyDescent="0.25">
      <c r="A16" s="24" t="s">
        <v>33</v>
      </c>
      <c r="B16" s="52">
        <v>499898</v>
      </c>
      <c r="C16" s="52">
        <v>4138</v>
      </c>
      <c r="D16" s="52">
        <v>23381</v>
      </c>
      <c r="E16" s="52">
        <v>19954</v>
      </c>
      <c r="F16" s="52">
        <v>227967</v>
      </c>
      <c r="G16" s="52">
        <v>2588873</v>
      </c>
      <c r="H16" s="20">
        <f t="shared" si="0"/>
        <v>751246</v>
      </c>
      <c r="I16" s="20">
        <f t="shared" si="0"/>
        <v>2612965</v>
      </c>
    </row>
    <row r="17" spans="1:9" ht="22.5" customHeight="1" x14ac:dyDescent="0.25">
      <c r="A17" s="166" t="s">
        <v>34</v>
      </c>
      <c r="B17" s="52">
        <v>503049</v>
      </c>
      <c r="C17" s="52">
        <v>4137</v>
      </c>
      <c r="D17" s="52">
        <v>24465</v>
      </c>
      <c r="E17" s="52">
        <v>19954</v>
      </c>
      <c r="F17" s="52">
        <v>246430</v>
      </c>
      <c r="G17" s="52">
        <v>2592557</v>
      </c>
      <c r="H17" s="20">
        <f t="shared" si="0"/>
        <v>773944</v>
      </c>
      <c r="I17" s="20">
        <f t="shared" si="0"/>
        <v>2616648</v>
      </c>
    </row>
    <row r="18" spans="1:9" ht="22.5" customHeight="1" x14ac:dyDescent="0.25">
      <c r="A18" s="24" t="s">
        <v>35</v>
      </c>
      <c r="B18" s="52">
        <v>471188</v>
      </c>
      <c r="C18" s="52">
        <v>4145</v>
      </c>
      <c r="D18" s="52">
        <v>21057</v>
      </c>
      <c r="E18" s="52">
        <v>19895</v>
      </c>
      <c r="F18" s="52">
        <v>229164</v>
      </c>
      <c r="G18" s="52">
        <v>2599794</v>
      </c>
      <c r="H18" s="20">
        <f t="shared" si="0"/>
        <v>721409</v>
      </c>
      <c r="I18" s="20">
        <f t="shared" si="0"/>
        <v>2623834</v>
      </c>
    </row>
    <row r="19" spans="1:9" ht="22.5" customHeight="1" x14ac:dyDescent="0.25">
      <c r="A19" s="24" t="s">
        <v>36</v>
      </c>
      <c r="B19" s="52">
        <v>570657</v>
      </c>
      <c r="C19" s="52">
        <v>4143</v>
      </c>
      <c r="D19" s="52">
        <v>22942</v>
      </c>
      <c r="E19" s="52">
        <v>19853</v>
      </c>
      <c r="F19" s="52">
        <v>206875</v>
      </c>
      <c r="G19" s="52">
        <v>2606152</v>
      </c>
      <c r="H19" s="20">
        <f t="shared" si="0"/>
        <v>800474</v>
      </c>
      <c r="I19" s="20">
        <f t="shared" si="0"/>
        <v>2630148</v>
      </c>
    </row>
    <row r="20" spans="1:9" ht="22.5" customHeight="1" x14ac:dyDescent="0.25">
      <c r="A20" s="166" t="s">
        <v>37</v>
      </c>
      <c r="B20" s="52">
        <v>574572</v>
      </c>
      <c r="C20" s="52">
        <v>4140</v>
      </c>
      <c r="D20" s="52">
        <v>22454</v>
      </c>
      <c r="E20" s="52">
        <v>19871</v>
      </c>
      <c r="F20" s="52">
        <v>188477</v>
      </c>
      <c r="G20" s="52">
        <v>2609419</v>
      </c>
      <c r="H20" s="20">
        <f t="shared" si="0"/>
        <v>785503</v>
      </c>
      <c r="I20" s="20">
        <f t="shared" si="0"/>
        <v>2633430</v>
      </c>
    </row>
    <row r="21" spans="1:9" ht="22.5" customHeight="1" x14ac:dyDescent="0.25">
      <c r="A21" s="24" t="s">
        <v>38</v>
      </c>
      <c r="B21" s="52">
        <v>639142</v>
      </c>
      <c r="C21" s="52">
        <v>4142</v>
      </c>
      <c r="D21" s="52">
        <v>20953</v>
      </c>
      <c r="E21" s="52">
        <v>19843</v>
      </c>
      <c r="F21" s="52">
        <v>179459</v>
      </c>
      <c r="G21" s="52">
        <v>2613838</v>
      </c>
      <c r="H21" s="20">
        <f t="shared" si="0"/>
        <v>839554</v>
      </c>
      <c r="I21" s="20">
        <f t="shared" si="0"/>
        <v>2637823</v>
      </c>
    </row>
    <row r="22" spans="1:9" ht="22.5" customHeight="1" x14ac:dyDescent="0.25">
      <c r="A22" s="24" t="s">
        <v>39</v>
      </c>
      <c r="B22" s="52">
        <v>664551</v>
      </c>
      <c r="C22" s="52">
        <v>4149</v>
      </c>
      <c r="D22" s="52">
        <v>20316</v>
      </c>
      <c r="E22" s="52">
        <v>19981</v>
      </c>
      <c r="F22" s="52">
        <v>167221</v>
      </c>
      <c r="G22" s="52">
        <v>2620666</v>
      </c>
      <c r="H22" s="20">
        <f t="shared" si="0"/>
        <v>852088</v>
      </c>
      <c r="I22" s="20">
        <f t="shared" si="0"/>
        <v>2644796</v>
      </c>
    </row>
    <row r="23" spans="1:9" x14ac:dyDescent="0.25">
      <c r="A23" s="24"/>
      <c r="B23" s="52"/>
      <c r="C23" s="52"/>
      <c r="D23" s="52"/>
      <c r="E23" s="52"/>
      <c r="F23" s="52"/>
      <c r="G23" s="52"/>
      <c r="H23" s="20"/>
      <c r="I23" s="20"/>
    </row>
    <row r="24" spans="1:9" x14ac:dyDescent="0.25">
      <c r="A24" s="221" t="s">
        <v>145</v>
      </c>
      <c r="B24" s="221"/>
      <c r="C24" s="221"/>
      <c r="D24" s="221"/>
      <c r="E24" s="221"/>
      <c r="F24" s="221"/>
      <c r="G24" s="221"/>
      <c r="H24" s="221"/>
      <c r="I24" s="221"/>
    </row>
    <row r="25" spans="1:9" x14ac:dyDescent="0.25">
      <c r="A25" s="165" t="s">
        <v>2</v>
      </c>
      <c r="B25" s="49">
        <f>SUM(B26:B37)</f>
        <v>7017217.3600000003</v>
      </c>
      <c r="C25" s="49">
        <f>C37</f>
        <v>4211</v>
      </c>
      <c r="D25" s="49">
        <f>SUM(D26:D37)</f>
        <v>270575.14674648899</v>
      </c>
      <c r="E25" s="49">
        <f>E37</f>
        <v>21817</v>
      </c>
      <c r="F25" s="49">
        <f>SUM(F26:F37)</f>
        <v>2274586.8418453457</v>
      </c>
      <c r="G25" s="49">
        <f>G37</f>
        <v>2715169</v>
      </c>
      <c r="H25" s="49">
        <f>SUM(H26:H37)</f>
        <v>9562379.3485918343</v>
      </c>
      <c r="I25" s="49">
        <f>I37</f>
        <v>2741197</v>
      </c>
    </row>
    <row r="26" spans="1:9" ht="24" customHeight="1" x14ac:dyDescent="0.25">
      <c r="A26" s="166" t="s">
        <v>42</v>
      </c>
      <c r="B26" s="52">
        <f>SUM('188'!B27+'189'!B28)</f>
        <v>519258.83200000005</v>
      </c>
      <c r="C26" s="52">
        <f>SUM('188'!C27+'189'!C28)</f>
        <v>4153</v>
      </c>
      <c r="D26" s="52">
        <f>SUM('188'!D27+'189'!D28)</f>
        <v>22526.505000000001</v>
      </c>
      <c r="E26" s="52">
        <f>SUM('188'!E27+'189'!E28)</f>
        <v>20109</v>
      </c>
      <c r="F26" s="52">
        <f>SUM('188'!F27+'189'!F28)</f>
        <v>160895.79499999998</v>
      </c>
      <c r="G26" s="52">
        <f>SUM('188'!G27+'189'!G28)</f>
        <v>2622006</v>
      </c>
      <c r="H26" s="20">
        <f>SUM(B26,D26,F26)</f>
        <v>702681.13199999998</v>
      </c>
      <c r="I26" s="20">
        <f>SUM(C26,E26,G26)</f>
        <v>2646268</v>
      </c>
    </row>
    <row r="27" spans="1:9" ht="24" customHeight="1" x14ac:dyDescent="0.25">
      <c r="A27" s="24" t="s">
        <v>29</v>
      </c>
      <c r="B27" s="52">
        <f>SUM('188'!B28+'189'!B29)</f>
        <v>785702.88199999998</v>
      </c>
      <c r="C27" s="52">
        <f>SUM('188'!C28+'189'!C29)</f>
        <v>4159</v>
      </c>
      <c r="D27" s="52">
        <f>SUM('188'!D28+'189'!D29)</f>
        <v>22975.648000000001</v>
      </c>
      <c r="E27" s="52">
        <f>SUM('188'!E28+'189'!E29)</f>
        <v>20321</v>
      </c>
      <c r="F27" s="52">
        <f>SUM('188'!F28+'189'!F29)</f>
        <v>160538.701</v>
      </c>
      <c r="G27" s="52">
        <f>SUM('188'!G28+'189'!G29)</f>
        <v>2628554</v>
      </c>
      <c r="H27" s="20">
        <f t="shared" ref="H27:I37" si="1">SUM(B27,D27,F27)</f>
        <v>969217.23100000003</v>
      </c>
      <c r="I27" s="20">
        <f t="shared" si="1"/>
        <v>2653034</v>
      </c>
    </row>
    <row r="28" spans="1:9" ht="24" customHeight="1" x14ac:dyDescent="0.25">
      <c r="A28" s="24" t="s">
        <v>30</v>
      </c>
      <c r="B28" s="52">
        <f>SUM('188'!B29+'189'!B30)</f>
        <v>586796.92599999998</v>
      </c>
      <c r="C28" s="52">
        <f>SUM('188'!C29+'189'!C30)</f>
        <v>4171</v>
      </c>
      <c r="D28" s="52">
        <f>SUM('188'!D29+'189'!D30)</f>
        <v>21953.367712650001</v>
      </c>
      <c r="E28" s="52">
        <f>SUM('188'!E29+'189'!E30)</f>
        <v>20862</v>
      </c>
      <c r="F28" s="52">
        <f>SUM('188'!F29+'189'!F30)</f>
        <v>170758.87108310001</v>
      </c>
      <c r="G28" s="52">
        <f>SUM('188'!G29+'189'!G30)</f>
        <v>2636876</v>
      </c>
      <c r="H28" s="20">
        <f t="shared" si="1"/>
        <v>779509.16479574994</v>
      </c>
      <c r="I28" s="20">
        <f t="shared" si="1"/>
        <v>2661909</v>
      </c>
    </row>
    <row r="29" spans="1:9" ht="24" customHeight="1" x14ac:dyDescent="0.25">
      <c r="A29" s="166" t="s">
        <v>31</v>
      </c>
      <c r="B29" s="52">
        <f>SUM('188'!B30+'189'!B31)</f>
        <v>643420.89099999995</v>
      </c>
      <c r="C29" s="52">
        <f>SUM('188'!C30+'189'!C31)</f>
        <v>4159</v>
      </c>
      <c r="D29" s="52">
        <f>SUM('188'!D30+'189'!D31)</f>
        <v>22834.358</v>
      </c>
      <c r="E29" s="52">
        <f>SUM('188'!E30+'189'!E31)</f>
        <v>20983</v>
      </c>
      <c r="F29" s="52">
        <f>SUM('188'!F30+'189'!F31)</f>
        <v>176623.06599999999</v>
      </c>
      <c r="G29" s="52">
        <f>SUM('188'!G30+'189'!G31)</f>
        <v>2647334</v>
      </c>
      <c r="H29" s="20">
        <f t="shared" si="1"/>
        <v>842878.31499999994</v>
      </c>
      <c r="I29" s="20">
        <f t="shared" si="1"/>
        <v>2672476</v>
      </c>
    </row>
    <row r="30" spans="1:9" ht="24" customHeight="1" x14ac:dyDescent="0.25">
      <c r="A30" s="24" t="s">
        <v>32</v>
      </c>
      <c r="B30" s="52">
        <f>SUM('188'!B31+'189'!B32)</f>
        <v>594849.30900000001</v>
      </c>
      <c r="C30" s="52">
        <f>SUM('188'!C31+'189'!C32)</f>
        <v>4160</v>
      </c>
      <c r="D30" s="52">
        <f>SUM('188'!D31+'189'!D32)</f>
        <v>23170.341</v>
      </c>
      <c r="E30" s="52">
        <f>SUM('188'!E31+'189'!E32)</f>
        <v>20991</v>
      </c>
      <c r="F30" s="52">
        <f>SUM('188'!F31+'189'!F32)</f>
        <v>178642.32</v>
      </c>
      <c r="G30" s="52">
        <f>SUM('188'!G31+'189'!G32)</f>
        <v>2657520</v>
      </c>
      <c r="H30" s="20">
        <f>SUM(B30,D30,F30)</f>
        <v>796661.97</v>
      </c>
      <c r="I30" s="20">
        <f t="shared" si="1"/>
        <v>2682671</v>
      </c>
    </row>
    <row r="31" spans="1:9" ht="24" customHeight="1" x14ac:dyDescent="0.25">
      <c r="A31" s="24" t="s">
        <v>33</v>
      </c>
      <c r="B31" s="52">
        <f>SUM('188'!B32+'189'!B33)</f>
        <v>497704.815</v>
      </c>
      <c r="C31" s="52">
        <f>SUM('188'!C32+'189'!C33)</f>
        <v>4164</v>
      </c>
      <c r="D31" s="52">
        <f>SUM('188'!D32+'189'!D33)</f>
        <v>23367.936000000002</v>
      </c>
      <c r="E31" s="52">
        <f>SUM('188'!E32+'189'!E33)</f>
        <v>21074</v>
      </c>
      <c r="F31" s="52">
        <f>SUM('188'!F32+'189'!F33)</f>
        <v>193718.61599999998</v>
      </c>
      <c r="G31" s="52">
        <f>SUM('188'!G32+'189'!G33)</f>
        <v>2666295</v>
      </c>
      <c r="H31" s="20">
        <f t="shared" si="1"/>
        <v>714791.36699999997</v>
      </c>
      <c r="I31" s="20">
        <f t="shared" si="1"/>
        <v>2691533</v>
      </c>
    </row>
    <row r="32" spans="1:9" ht="24" customHeight="1" x14ac:dyDescent="0.25">
      <c r="A32" s="166" t="s">
        <v>34</v>
      </c>
      <c r="B32" s="52">
        <f>SUM('188'!B33+'189'!B34)</f>
        <v>468861.61699999997</v>
      </c>
      <c r="C32" s="52">
        <f>SUM('188'!C33+'189'!C34)</f>
        <v>4180</v>
      </c>
      <c r="D32" s="52">
        <f>SUM('188'!D33+'189'!D34)</f>
        <v>24395.096000000001</v>
      </c>
      <c r="E32" s="52">
        <f>SUM('188'!E33+'189'!E34)</f>
        <v>21198</v>
      </c>
      <c r="F32" s="52">
        <f>SUM('188'!F33+'189'!F34)</f>
        <v>227930.94399999999</v>
      </c>
      <c r="G32" s="52">
        <f>SUM('188'!G33+'189'!G34)</f>
        <v>2674797</v>
      </c>
      <c r="H32" s="20">
        <f t="shared" si="1"/>
        <v>721187.65700000001</v>
      </c>
      <c r="I32" s="20">
        <f t="shared" si="1"/>
        <v>2700175</v>
      </c>
    </row>
    <row r="33" spans="1:9" ht="24" customHeight="1" x14ac:dyDescent="0.25">
      <c r="A33" s="24" t="s">
        <v>35</v>
      </c>
      <c r="B33" s="52">
        <f>SUM('188'!B34+'189'!B35)</f>
        <v>445949.93900000001</v>
      </c>
      <c r="C33" s="52">
        <f>SUM('188'!C34+'189'!C35)</f>
        <v>4198</v>
      </c>
      <c r="D33" s="52">
        <f>SUM('188'!D34+'189'!D35)</f>
        <v>21760.975999999999</v>
      </c>
      <c r="E33" s="52">
        <f>SUM('188'!E34+'189'!E35)</f>
        <v>21250</v>
      </c>
      <c r="F33" s="52">
        <f>SUM('188'!F34+'189'!F35)</f>
        <v>242046.875</v>
      </c>
      <c r="G33" s="52">
        <f>SUM('188'!G34+'189'!G35)</f>
        <v>2680686</v>
      </c>
      <c r="H33" s="20">
        <f t="shared" si="1"/>
        <v>709757.79</v>
      </c>
      <c r="I33" s="20">
        <f t="shared" si="1"/>
        <v>2706134</v>
      </c>
    </row>
    <row r="34" spans="1:9" ht="24" customHeight="1" x14ac:dyDescent="0.25">
      <c r="A34" s="24" t="s">
        <v>36</v>
      </c>
      <c r="B34" s="52">
        <f>SUM('188'!B35+'189'!B36)</f>
        <v>550793.09200000006</v>
      </c>
      <c r="C34" s="52">
        <f>SUM('188'!C35+'189'!C36)</f>
        <v>4213</v>
      </c>
      <c r="D34" s="52">
        <f>SUM('188'!D35+'189'!D36)</f>
        <v>22738.035</v>
      </c>
      <c r="E34" s="52">
        <f>SUM('188'!E35+'189'!E36)</f>
        <v>21424</v>
      </c>
      <c r="F34" s="52">
        <f>SUM('188'!F35+'189'!F36)</f>
        <v>225120.435</v>
      </c>
      <c r="G34" s="52">
        <f>SUM('188'!G35+'189'!G36)</f>
        <v>2688783</v>
      </c>
      <c r="H34" s="20">
        <f t="shared" si="1"/>
        <v>798651.56200000015</v>
      </c>
      <c r="I34" s="20">
        <f t="shared" si="1"/>
        <v>2714420</v>
      </c>
    </row>
    <row r="35" spans="1:9" ht="24" customHeight="1" x14ac:dyDescent="0.25">
      <c r="A35" s="166" t="s">
        <v>37</v>
      </c>
      <c r="B35" s="52">
        <f>SUM('188'!B36+'189'!B37)</f>
        <v>640332.92500000005</v>
      </c>
      <c r="C35" s="52">
        <f>SUM('188'!C36+'189'!C37)</f>
        <v>4217</v>
      </c>
      <c r="D35" s="52">
        <f>SUM('188'!D36+'189'!D37)</f>
        <v>23991.993746488999</v>
      </c>
      <c r="E35" s="52">
        <f>SUM('188'!E36+'189'!E37)</f>
        <v>21669</v>
      </c>
      <c r="F35" s="52">
        <f>SUM('188'!F36+'189'!F37)</f>
        <v>186121.39876224598</v>
      </c>
      <c r="G35" s="52">
        <f>SUM('188'!G36+'189'!G37)</f>
        <v>2696975</v>
      </c>
      <c r="H35" s="20">
        <f t="shared" si="1"/>
        <v>850446.31750873511</v>
      </c>
      <c r="I35" s="20">
        <f t="shared" si="1"/>
        <v>2722861</v>
      </c>
    </row>
    <row r="36" spans="1:9" ht="24" customHeight="1" x14ac:dyDescent="0.25">
      <c r="A36" s="24" t="s">
        <v>38</v>
      </c>
      <c r="B36" s="52">
        <f>SUM('188'!B37+'189'!B38)</f>
        <v>675307.88899999997</v>
      </c>
      <c r="C36" s="52">
        <f>SUM('188'!C37+'189'!C38)</f>
        <v>4220</v>
      </c>
      <c r="D36" s="52">
        <f>SUM('188'!D37+'189'!D38)</f>
        <v>19161.641</v>
      </c>
      <c r="E36" s="52">
        <f>SUM('188'!E37+'189'!E38)</f>
        <v>21825</v>
      </c>
      <c r="F36" s="52">
        <f>SUM('188'!F37+'189'!F38)</f>
        <v>182907.09399999998</v>
      </c>
      <c r="G36" s="52">
        <f>SUM('188'!G37+'189'!G38)</f>
        <v>2703247</v>
      </c>
      <c r="H36" s="20">
        <f t="shared" si="1"/>
        <v>877376.62399999984</v>
      </c>
      <c r="I36" s="20">
        <f t="shared" si="1"/>
        <v>2729292</v>
      </c>
    </row>
    <row r="37" spans="1:9" ht="24" customHeight="1" x14ac:dyDescent="0.25">
      <c r="A37" s="53" t="s">
        <v>39</v>
      </c>
      <c r="B37" s="54">
        <f>SUM('188'!B38+'189'!B39)</f>
        <v>608238.24300000002</v>
      </c>
      <c r="C37" s="54">
        <f>SUM('188'!C38+'189'!C39)</f>
        <v>4211</v>
      </c>
      <c r="D37" s="54">
        <f>SUM('188'!D38+'189'!D39)</f>
        <v>21699.249287349998</v>
      </c>
      <c r="E37" s="54">
        <f>SUM('188'!E38+'189'!E39)</f>
        <v>21817</v>
      </c>
      <c r="F37" s="54">
        <f>SUM('188'!F38+'189'!F39)</f>
        <v>169282.726</v>
      </c>
      <c r="G37" s="54">
        <f>SUM('188'!G38+'189'!G39)</f>
        <v>2715169</v>
      </c>
      <c r="H37" s="39">
        <f t="shared" si="1"/>
        <v>799220.21828735003</v>
      </c>
      <c r="I37" s="39">
        <f t="shared" si="1"/>
        <v>2741197</v>
      </c>
    </row>
    <row r="38" spans="1:9" x14ac:dyDescent="0.25">
      <c r="A38" s="231" t="s">
        <v>215</v>
      </c>
      <c r="B38" s="231"/>
      <c r="C38" s="231"/>
      <c r="D38" s="231"/>
      <c r="E38" s="231"/>
      <c r="F38" s="231"/>
      <c r="G38" s="231"/>
      <c r="H38" s="231"/>
      <c r="I38" s="231"/>
    </row>
  </sheetData>
  <mergeCells count="13">
    <mergeCell ref="A38:I38"/>
    <mergeCell ref="A1:I1"/>
    <mergeCell ref="A2:I2"/>
    <mergeCell ref="A3:I3"/>
    <mergeCell ref="A4:I4"/>
    <mergeCell ref="A5:I5"/>
    <mergeCell ref="A6:A7"/>
    <mergeCell ref="B6:C6"/>
    <mergeCell ref="D6:E6"/>
    <mergeCell ref="F6:G6"/>
    <mergeCell ref="H6:I6"/>
    <mergeCell ref="A9:I9"/>
    <mergeCell ref="A24:I24"/>
  </mergeCells>
  <printOptions horizontalCentered="1"/>
  <pageMargins left="0.6" right="0.6" top="0.5" bottom="0.5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view="pageBreakPreview" zoomScale="80" zoomScaleSheetLayoutView="80" workbookViewId="0">
      <selection activeCell="A3" sqref="A3:I5"/>
    </sheetView>
  </sheetViews>
  <sheetFormatPr defaultColWidth="8.9140625" defaultRowHeight="13.2" x14ac:dyDescent="0.25"/>
  <cols>
    <col min="1" max="1" width="7.33203125" style="5" customWidth="1"/>
    <col min="2" max="2" width="9.4140625" style="5" customWidth="1"/>
    <col min="3" max="3" width="8.08203125" style="5" customWidth="1"/>
    <col min="4" max="4" width="9.6640625" style="5" customWidth="1"/>
    <col min="5" max="5" width="8.08203125" style="5" customWidth="1"/>
    <col min="6" max="6" width="9.75" style="5" customWidth="1"/>
    <col min="7" max="7" width="7.9140625" style="5" customWidth="1"/>
    <col min="8" max="8" width="9.33203125" style="5" customWidth="1"/>
    <col min="9" max="9" width="7.9140625" style="5" customWidth="1"/>
    <col min="10" max="16384" width="8.9140625" style="5"/>
  </cols>
  <sheetData>
    <row r="1" spans="1:9" x14ac:dyDescent="0.25">
      <c r="A1" s="189">
        <v>192</v>
      </c>
      <c r="B1" s="189"/>
      <c r="C1" s="189"/>
      <c r="D1" s="189"/>
      <c r="E1" s="189"/>
      <c r="F1" s="189"/>
      <c r="G1" s="189"/>
      <c r="H1" s="189"/>
      <c r="I1" s="189"/>
    </row>
    <row r="2" spans="1:9" ht="13.8" x14ac:dyDescent="0.3">
      <c r="A2" s="25"/>
      <c r="B2" s="25"/>
      <c r="C2" s="25"/>
      <c r="D2" s="25"/>
      <c r="E2" s="26"/>
      <c r="F2" s="25"/>
      <c r="G2" s="25"/>
      <c r="H2" s="25"/>
      <c r="I2" s="167" t="s">
        <v>113</v>
      </c>
    </row>
    <row r="3" spans="1:9" ht="15.6" x14ac:dyDescent="0.3">
      <c r="A3" s="190" t="s">
        <v>119</v>
      </c>
      <c r="B3" s="190"/>
      <c r="C3" s="190"/>
      <c r="D3" s="190"/>
      <c r="E3" s="190"/>
      <c r="F3" s="190"/>
      <c r="G3" s="190"/>
      <c r="H3" s="190"/>
      <c r="I3" s="190"/>
    </row>
    <row r="4" spans="1:9" ht="15.6" x14ac:dyDescent="0.3">
      <c r="A4" s="200" t="s">
        <v>159</v>
      </c>
      <c r="B4" s="200"/>
      <c r="C4" s="200"/>
      <c r="D4" s="200"/>
      <c r="E4" s="200"/>
      <c r="F4" s="200"/>
      <c r="G4" s="200"/>
      <c r="H4" s="200"/>
      <c r="I4" s="200"/>
    </row>
    <row r="5" spans="1:9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9" x14ac:dyDescent="0.25">
      <c r="A6" s="27"/>
      <c r="B6" s="27"/>
      <c r="C6" s="277" t="s">
        <v>120</v>
      </c>
      <c r="D6" s="277"/>
      <c r="E6" s="277"/>
      <c r="F6" s="277"/>
      <c r="G6" s="277"/>
      <c r="H6" s="277"/>
      <c r="I6" s="277"/>
    </row>
    <row r="7" spans="1:9" x14ac:dyDescent="0.25">
      <c r="A7" s="168" t="s">
        <v>115</v>
      </c>
      <c r="B7" s="169" t="s">
        <v>10</v>
      </c>
      <c r="C7" s="170"/>
      <c r="D7" s="169" t="s">
        <v>4</v>
      </c>
      <c r="E7" s="170"/>
      <c r="F7" s="169" t="s">
        <v>3</v>
      </c>
      <c r="G7" s="170"/>
      <c r="H7" s="169" t="s">
        <v>2</v>
      </c>
      <c r="I7" s="170"/>
    </row>
    <row r="8" spans="1:9" ht="26.4" x14ac:dyDescent="0.25">
      <c r="A8" s="171" t="s">
        <v>27</v>
      </c>
      <c r="B8" s="139" t="s">
        <v>6</v>
      </c>
      <c r="C8" s="139" t="s">
        <v>43</v>
      </c>
      <c r="D8" s="139" t="s">
        <v>6</v>
      </c>
      <c r="E8" s="139" t="s">
        <v>43</v>
      </c>
      <c r="F8" s="139" t="s">
        <v>6</v>
      </c>
      <c r="G8" s="139" t="s">
        <v>43</v>
      </c>
      <c r="H8" s="139" t="s">
        <v>6</v>
      </c>
      <c r="I8" s="139" t="s">
        <v>43</v>
      </c>
    </row>
    <row r="9" spans="1:9" x14ac:dyDescent="0.25">
      <c r="A9" s="23"/>
      <c r="B9" s="98"/>
      <c r="C9" s="8"/>
      <c r="D9" s="98"/>
      <c r="E9" s="98"/>
      <c r="F9" s="98"/>
      <c r="G9" s="98"/>
      <c r="H9" s="98"/>
      <c r="I9" s="98"/>
    </row>
    <row r="10" spans="1:9" x14ac:dyDescent="0.25">
      <c r="A10" s="278" t="s">
        <v>24</v>
      </c>
      <c r="B10" s="278"/>
      <c r="C10" s="278"/>
      <c r="D10" s="278"/>
      <c r="E10" s="278"/>
      <c r="F10" s="278"/>
      <c r="G10" s="278"/>
      <c r="H10" s="278"/>
      <c r="I10" s="278"/>
    </row>
    <row r="11" spans="1:9" x14ac:dyDescent="0.25">
      <c r="A11" s="27" t="s">
        <v>2</v>
      </c>
      <c r="B11" s="105">
        <f>SUM(B12:B23)</f>
        <v>5357785</v>
      </c>
      <c r="C11" s="105">
        <f>C23</f>
        <v>3503</v>
      </c>
      <c r="D11" s="105">
        <f>SUM(D12:D23)</f>
        <v>221093</v>
      </c>
      <c r="E11" s="105">
        <f>E23</f>
        <v>15810</v>
      </c>
      <c r="F11" s="105">
        <f>SUM(F12:F23)</f>
        <v>1725242</v>
      </c>
      <c r="G11" s="105">
        <f>G23</f>
        <v>1807559</v>
      </c>
      <c r="H11" s="105">
        <f>SUM(H12:H23)</f>
        <v>7304120</v>
      </c>
      <c r="I11" s="105">
        <f>I23</f>
        <v>1826872</v>
      </c>
    </row>
    <row r="12" spans="1:9" ht="21" customHeight="1" x14ac:dyDescent="0.25">
      <c r="A12" s="172" t="s">
        <v>42</v>
      </c>
      <c r="B12" s="43">
        <v>492956</v>
      </c>
      <c r="C12" s="173">
        <v>3502</v>
      </c>
      <c r="D12" s="43">
        <v>18122</v>
      </c>
      <c r="E12" s="43">
        <v>15924</v>
      </c>
      <c r="F12" s="43">
        <v>132924</v>
      </c>
      <c r="G12" s="43">
        <v>1671503</v>
      </c>
      <c r="H12" s="105">
        <f>SUM(B12,D12,F12)</f>
        <v>644002</v>
      </c>
      <c r="I12" s="105">
        <f>SUM(C12,E12,G12)</f>
        <v>1690929</v>
      </c>
    </row>
    <row r="13" spans="1:9" ht="21" customHeight="1" x14ac:dyDescent="0.25">
      <c r="A13" s="23" t="s">
        <v>29</v>
      </c>
      <c r="B13" s="43">
        <v>497847</v>
      </c>
      <c r="C13" s="173">
        <v>3503</v>
      </c>
      <c r="D13" s="43">
        <v>20052</v>
      </c>
      <c r="E13" s="43">
        <v>15907</v>
      </c>
      <c r="F13" s="43">
        <v>149707</v>
      </c>
      <c r="G13" s="43">
        <v>1764799</v>
      </c>
      <c r="H13" s="105">
        <f t="shared" ref="H13:I23" si="0">SUM(B13,D13,F13)</f>
        <v>667606</v>
      </c>
      <c r="I13" s="105">
        <f t="shared" si="0"/>
        <v>1784209</v>
      </c>
    </row>
    <row r="14" spans="1:9" ht="21" customHeight="1" x14ac:dyDescent="0.25">
      <c r="A14" s="23" t="s">
        <v>30</v>
      </c>
      <c r="B14" s="43">
        <v>445814</v>
      </c>
      <c r="C14" s="173">
        <v>3501</v>
      </c>
      <c r="D14" s="43">
        <v>16245</v>
      </c>
      <c r="E14" s="43">
        <v>15859</v>
      </c>
      <c r="F14" s="174">
        <v>135813</v>
      </c>
      <c r="G14" s="43">
        <v>1768746</v>
      </c>
      <c r="H14" s="105">
        <f t="shared" si="0"/>
        <v>597872</v>
      </c>
      <c r="I14" s="105">
        <f t="shared" si="0"/>
        <v>1788106</v>
      </c>
    </row>
    <row r="15" spans="1:9" ht="21" customHeight="1" x14ac:dyDescent="0.25">
      <c r="A15" s="172" t="s">
        <v>31</v>
      </c>
      <c r="B15" s="43">
        <v>484819</v>
      </c>
      <c r="C15" s="173">
        <v>3498</v>
      </c>
      <c r="D15" s="43">
        <v>19128</v>
      </c>
      <c r="E15" s="43">
        <v>15829</v>
      </c>
      <c r="F15" s="43">
        <v>137949</v>
      </c>
      <c r="G15" s="43">
        <v>1772974</v>
      </c>
      <c r="H15" s="105">
        <f t="shared" si="0"/>
        <v>641896</v>
      </c>
      <c r="I15" s="105">
        <f t="shared" si="0"/>
        <v>1792301</v>
      </c>
    </row>
    <row r="16" spans="1:9" ht="21" customHeight="1" x14ac:dyDescent="0.25">
      <c r="A16" s="23" t="s">
        <v>32</v>
      </c>
      <c r="B16" s="43">
        <v>459202</v>
      </c>
      <c r="C16" s="173">
        <v>3503</v>
      </c>
      <c r="D16" s="43">
        <v>18956</v>
      </c>
      <c r="E16" s="43">
        <v>15826</v>
      </c>
      <c r="F16" s="43">
        <v>142315</v>
      </c>
      <c r="G16" s="43">
        <v>1777458</v>
      </c>
      <c r="H16" s="105">
        <f t="shared" si="0"/>
        <v>620473</v>
      </c>
      <c r="I16" s="105">
        <f t="shared" si="0"/>
        <v>1796787</v>
      </c>
    </row>
    <row r="17" spans="1:9" ht="21" customHeight="1" x14ac:dyDescent="0.25">
      <c r="A17" s="23" t="s">
        <v>33</v>
      </c>
      <c r="B17" s="43">
        <v>403552</v>
      </c>
      <c r="C17" s="173">
        <v>3499</v>
      </c>
      <c r="D17" s="43">
        <v>19337</v>
      </c>
      <c r="E17" s="43">
        <v>15786</v>
      </c>
      <c r="F17" s="43">
        <v>160715</v>
      </c>
      <c r="G17" s="43">
        <v>1780865</v>
      </c>
      <c r="H17" s="105">
        <f t="shared" si="0"/>
        <v>583604</v>
      </c>
      <c r="I17" s="105">
        <f t="shared" si="0"/>
        <v>1800150</v>
      </c>
    </row>
    <row r="18" spans="1:9" ht="21" customHeight="1" x14ac:dyDescent="0.25">
      <c r="A18" s="172" t="s">
        <v>34</v>
      </c>
      <c r="B18" s="43">
        <v>384630</v>
      </c>
      <c r="C18" s="173">
        <v>3497</v>
      </c>
      <c r="D18" s="43">
        <v>20336</v>
      </c>
      <c r="E18" s="43">
        <v>15781</v>
      </c>
      <c r="F18" s="43">
        <v>170590</v>
      </c>
      <c r="G18" s="43">
        <v>1785486</v>
      </c>
      <c r="H18" s="105">
        <f t="shared" si="0"/>
        <v>575556</v>
      </c>
      <c r="I18" s="105">
        <f t="shared" si="0"/>
        <v>1804764</v>
      </c>
    </row>
    <row r="19" spans="1:9" ht="21" customHeight="1" x14ac:dyDescent="0.25">
      <c r="A19" s="23" t="s">
        <v>35</v>
      </c>
      <c r="B19" s="43">
        <v>364467</v>
      </c>
      <c r="C19" s="173">
        <v>3502</v>
      </c>
      <c r="D19" s="43">
        <v>17418</v>
      </c>
      <c r="E19" s="43">
        <v>15737</v>
      </c>
      <c r="F19" s="43">
        <v>155666</v>
      </c>
      <c r="G19" s="43">
        <v>1790701</v>
      </c>
      <c r="H19" s="105">
        <f t="shared" si="0"/>
        <v>537551</v>
      </c>
      <c r="I19" s="105">
        <f t="shared" si="0"/>
        <v>1809940</v>
      </c>
    </row>
    <row r="20" spans="1:9" ht="21" customHeight="1" x14ac:dyDescent="0.25">
      <c r="A20" s="23" t="s">
        <v>36</v>
      </c>
      <c r="B20" s="43">
        <v>421317</v>
      </c>
      <c r="C20" s="173">
        <v>3500</v>
      </c>
      <c r="D20" s="43">
        <v>19066</v>
      </c>
      <c r="E20" s="43">
        <v>15705</v>
      </c>
      <c r="F20" s="43">
        <v>150951</v>
      </c>
      <c r="G20" s="43">
        <v>1795704</v>
      </c>
      <c r="H20" s="105">
        <f t="shared" si="0"/>
        <v>591334</v>
      </c>
      <c r="I20" s="105">
        <f t="shared" si="0"/>
        <v>1814909</v>
      </c>
    </row>
    <row r="21" spans="1:9" ht="21" customHeight="1" x14ac:dyDescent="0.25">
      <c r="A21" s="172" t="s">
        <v>37</v>
      </c>
      <c r="B21" s="43">
        <v>423950</v>
      </c>
      <c r="C21" s="173">
        <v>3496</v>
      </c>
      <c r="D21" s="43">
        <v>18609</v>
      </c>
      <c r="E21" s="43">
        <v>15717</v>
      </c>
      <c r="F21" s="43">
        <v>136626</v>
      </c>
      <c r="G21" s="43">
        <v>1799416</v>
      </c>
      <c r="H21" s="105">
        <f t="shared" si="0"/>
        <v>579185</v>
      </c>
      <c r="I21" s="105">
        <f t="shared" si="0"/>
        <v>1818629</v>
      </c>
    </row>
    <row r="22" spans="1:9" ht="21" customHeight="1" x14ac:dyDescent="0.25">
      <c r="A22" s="23" t="s">
        <v>38</v>
      </c>
      <c r="B22" s="43">
        <v>480219</v>
      </c>
      <c r="C22" s="173">
        <v>3497</v>
      </c>
      <c r="D22" s="43">
        <v>17222</v>
      </c>
      <c r="E22" s="43">
        <v>15683</v>
      </c>
      <c r="F22" s="43">
        <v>131672</v>
      </c>
      <c r="G22" s="43">
        <v>1803247</v>
      </c>
      <c r="H22" s="105">
        <f t="shared" si="0"/>
        <v>629113</v>
      </c>
      <c r="I22" s="105">
        <f t="shared" si="0"/>
        <v>1822427</v>
      </c>
    </row>
    <row r="23" spans="1:9" ht="21" customHeight="1" x14ac:dyDescent="0.25">
      <c r="A23" s="23" t="s">
        <v>39</v>
      </c>
      <c r="B23" s="43">
        <v>499012</v>
      </c>
      <c r="C23" s="173">
        <v>3503</v>
      </c>
      <c r="D23" s="43">
        <v>16602</v>
      </c>
      <c r="E23" s="43">
        <v>15810</v>
      </c>
      <c r="F23" s="43">
        <v>120314</v>
      </c>
      <c r="G23" s="43">
        <v>1807559</v>
      </c>
      <c r="H23" s="105">
        <f t="shared" si="0"/>
        <v>635928</v>
      </c>
      <c r="I23" s="105">
        <f t="shared" si="0"/>
        <v>1826872</v>
      </c>
    </row>
    <row r="24" spans="1:9" x14ac:dyDescent="0.25">
      <c r="A24" s="23"/>
      <c r="B24" s="98"/>
      <c r="C24" s="8"/>
      <c r="D24" s="98"/>
      <c r="E24" s="98"/>
      <c r="F24" s="98"/>
      <c r="G24" s="98"/>
      <c r="H24" s="98"/>
      <c r="I24" s="98"/>
    </row>
    <row r="25" spans="1:9" x14ac:dyDescent="0.25">
      <c r="A25" s="278" t="s">
        <v>145</v>
      </c>
      <c r="B25" s="278"/>
      <c r="C25" s="278"/>
      <c r="D25" s="278"/>
      <c r="E25" s="278"/>
      <c r="F25" s="278"/>
      <c r="G25" s="278"/>
      <c r="H25" s="278"/>
      <c r="I25" s="278"/>
    </row>
    <row r="26" spans="1:9" x14ac:dyDescent="0.25">
      <c r="A26" s="27" t="s">
        <v>2</v>
      </c>
      <c r="B26" s="105">
        <f>SUM(B27:B38)</f>
        <v>5590688.1359999999</v>
      </c>
      <c r="C26" s="105">
        <f>C38</f>
        <v>3566</v>
      </c>
      <c r="D26" s="105">
        <f>SUM(D27:D38)</f>
        <v>224318.17567827503</v>
      </c>
      <c r="E26" s="105">
        <f>E38</f>
        <v>17520</v>
      </c>
      <c r="F26" s="105">
        <f>SUM(F27:F38)</f>
        <v>1597711.3514747107</v>
      </c>
      <c r="G26" s="105">
        <f>G38</f>
        <v>1867962</v>
      </c>
      <c r="H26" s="105">
        <f>SUM(H27:H38)</f>
        <v>7412717.6631529853</v>
      </c>
      <c r="I26" s="105">
        <f>I38</f>
        <v>1889048</v>
      </c>
    </row>
    <row r="27" spans="1:9" ht="21" customHeight="1" x14ac:dyDescent="0.25">
      <c r="A27" s="172" t="s">
        <v>42</v>
      </c>
      <c r="B27" s="43">
        <v>358748.09600000002</v>
      </c>
      <c r="C27" s="173">
        <v>3505</v>
      </c>
      <c r="D27" s="43">
        <v>18836.792000000001</v>
      </c>
      <c r="E27" s="43">
        <v>15929</v>
      </c>
      <c r="F27" s="43">
        <v>117184.564</v>
      </c>
      <c r="G27" s="43">
        <v>1809094</v>
      </c>
      <c r="H27" s="105">
        <v>494769.45200000005</v>
      </c>
      <c r="I27" s="105">
        <v>1828528</v>
      </c>
    </row>
    <row r="28" spans="1:9" ht="21" customHeight="1" x14ac:dyDescent="0.25">
      <c r="A28" s="23" t="s">
        <v>29</v>
      </c>
      <c r="B28" s="43">
        <v>658770.74199999997</v>
      </c>
      <c r="C28" s="173">
        <v>3511</v>
      </c>
      <c r="D28" s="43">
        <v>19037.530999999999</v>
      </c>
      <c r="E28" s="43">
        <v>16132</v>
      </c>
      <c r="F28" s="43">
        <v>115480.429</v>
      </c>
      <c r="G28" s="43">
        <v>1814054</v>
      </c>
      <c r="H28" s="105">
        <v>793288.70199999993</v>
      </c>
      <c r="I28" s="105">
        <v>1833697</v>
      </c>
    </row>
    <row r="29" spans="1:9" ht="21" customHeight="1" x14ac:dyDescent="0.25">
      <c r="A29" s="23" t="s">
        <v>30</v>
      </c>
      <c r="B29" s="43">
        <v>475857.62199999997</v>
      </c>
      <c r="C29" s="173">
        <v>3522</v>
      </c>
      <c r="D29" s="43">
        <v>18199.665712649999</v>
      </c>
      <c r="E29" s="43">
        <v>16653</v>
      </c>
      <c r="F29" s="174">
        <v>122215.324298375</v>
      </c>
      <c r="G29" s="43">
        <v>1819453</v>
      </c>
      <c r="H29" s="105">
        <v>616272.61201102496</v>
      </c>
      <c r="I29" s="105">
        <v>1839628</v>
      </c>
    </row>
    <row r="30" spans="1:9" ht="21" customHeight="1" x14ac:dyDescent="0.25">
      <c r="A30" s="172" t="s">
        <v>31</v>
      </c>
      <c r="B30" s="43">
        <v>512338.19699999999</v>
      </c>
      <c r="C30" s="173">
        <v>3513</v>
      </c>
      <c r="D30" s="43">
        <v>18893.095000000001</v>
      </c>
      <c r="E30" s="43">
        <v>16768</v>
      </c>
      <c r="F30" s="43">
        <v>130947.708</v>
      </c>
      <c r="G30" s="43">
        <v>1825581</v>
      </c>
      <c r="H30" s="105">
        <v>662179</v>
      </c>
      <c r="I30" s="105">
        <v>1845862</v>
      </c>
    </row>
    <row r="31" spans="1:9" ht="21" customHeight="1" x14ac:dyDescent="0.25">
      <c r="A31" s="23" t="s">
        <v>32</v>
      </c>
      <c r="B31" s="43">
        <v>475526.30800000002</v>
      </c>
      <c r="C31" s="173">
        <v>3515</v>
      </c>
      <c r="D31" s="43">
        <v>19337.543000000001</v>
      </c>
      <c r="E31" s="43">
        <v>16745</v>
      </c>
      <c r="F31" s="43">
        <v>124420.00599999999</v>
      </c>
      <c r="G31" s="43">
        <v>1830228</v>
      </c>
      <c r="H31" s="105">
        <v>619283.85700000008</v>
      </c>
      <c r="I31" s="105">
        <v>1850488</v>
      </c>
    </row>
    <row r="32" spans="1:9" ht="21" customHeight="1" x14ac:dyDescent="0.25">
      <c r="A32" s="23" t="s">
        <v>33</v>
      </c>
      <c r="B32" s="43">
        <v>399736.587</v>
      </c>
      <c r="C32" s="173">
        <v>3520</v>
      </c>
      <c r="D32" s="43">
        <v>19323.146000000001</v>
      </c>
      <c r="E32" s="43">
        <v>16824</v>
      </c>
      <c r="F32" s="43">
        <v>133910.58499999999</v>
      </c>
      <c r="G32" s="43">
        <v>1834928</v>
      </c>
      <c r="H32" s="105">
        <v>552970.31799999997</v>
      </c>
      <c r="I32" s="105">
        <v>1855272</v>
      </c>
    </row>
    <row r="33" spans="1:9" ht="21" customHeight="1" x14ac:dyDescent="0.25">
      <c r="A33" s="172" t="s">
        <v>34</v>
      </c>
      <c r="B33" s="43">
        <v>370494.1</v>
      </c>
      <c r="C33" s="173">
        <v>3531</v>
      </c>
      <c r="D33" s="43">
        <v>20155.719000000001</v>
      </c>
      <c r="E33" s="43">
        <v>16931</v>
      </c>
      <c r="F33" s="43">
        <v>151299.79999999999</v>
      </c>
      <c r="G33" s="43">
        <v>1839556</v>
      </c>
      <c r="H33" s="105">
        <v>541949.61899999995</v>
      </c>
      <c r="I33" s="105">
        <v>1860018</v>
      </c>
    </row>
    <row r="34" spans="1:9" ht="21" customHeight="1" x14ac:dyDescent="0.25">
      <c r="A34" s="23" t="s">
        <v>35</v>
      </c>
      <c r="B34" s="43">
        <v>360847.72200000001</v>
      </c>
      <c r="C34" s="173">
        <v>3542</v>
      </c>
      <c r="D34" s="43">
        <v>17994.332999999999</v>
      </c>
      <c r="E34" s="43">
        <v>16974</v>
      </c>
      <c r="F34" s="43">
        <v>160413.92600000001</v>
      </c>
      <c r="G34" s="43">
        <v>1842728</v>
      </c>
      <c r="H34" s="105">
        <v>539255.98100000003</v>
      </c>
      <c r="I34" s="105">
        <v>1863244</v>
      </c>
    </row>
    <row r="35" spans="1:9" ht="21" customHeight="1" x14ac:dyDescent="0.25">
      <c r="A35" s="23" t="s">
        <v>36</v>
      </c>
      <c r="B35" s="43">
        <v>444835.33500000002</v>
      </c>
      <c r="C35" s="173">
        <v>3558</v>
      </c>
      <c r="D35" s="43">
        <v>18855.413</v>
      </c>
      <c r="E35" s="43">
        <v>17142</v>
      </c>
      <c r="F35" s="43">
        <v>159526.52499999999</v>
      </c>
      <c r="G35" s="43">
        <v>1848631</v>
      </c>
      <c r="H35" s="105">
        <v>623217.27300000004</v>
      </c>
      <c r="I35" s="105">
        <v>1869331</v>
      </c>
    </row>
    <row r="36" spans="1:9" ht="21" customHeight="1" x14ac:dyDescent="0.25">
      <c r="A36" s="172" t="s">
        <v>37</v>
      </c>
      <c r="B36" s="43">
        <v>519534.70699999999</v>
      </c>
      <c r="C36" s="173">
        <v>3562</v>
      </c>
      <c r="D36" s="43">
        <v>20010.128678274999</v>
      </c>
      <c r="E36" s="43">
        <v>17377</v>
      </c>
      <c r="F36" s="43">
        <v>131605.22517633598</v>
      </c>
      <c r="G36" s="43">
        <v>1854935</v>
      </c>
      <c r="H36" s="105">
        <v>671150.06085461099</v>
      </c>
      <c r="I36" s="105">
        <v>1875874</v>
      </c>
    </row>
    <row r="37" spans="1:9" ht="21" customHeight="1" x14ac:dyDescent="0.25">
      <c r="A37" s="23" t="s">
        <v>38</v>
      </c>
      <c r="B37" s="43">
        <v>531169.902</v>
      </c>
      <c r="C37" s="173">
        <v>3570</v>
      </c>
      <c r="D37" s="43">
        <v>15737.718000000001</v>
      </c>
      <c r="E37" s="43">
        <v>17526</v>
      </c>
      <c r="F37" s="43">
        <v>131243.12899999999</v>
      </c>
      <c r="G37" s="43">
        <v>1860151</v>
      </c>
      <c r="H37" s="105">
        <v>678150.74899999995</v>
      </c>
      <c r="I37" s="105">
        <v>1881247</v>
      </c>
    </row>
    <row r="38" spans="1:9" ht="21" customHeight="1" x14ac:dyDescent="0.25">
      <c r="A38" s="23" t="s">
        <v>39</v>
      </c>
      <c r="B38" s="43">
        <v>482828.81800000003</v>
      </c>
      <c r="C38" s="173">
        <v>3566</v>
      </c>
      <c r="D38" s="43">
        <v>17937.091287349998</v>
      </c>
      <c r="E38" s="43">
        <v>17520</v>
      </c>
      <c r="F38" s="43">
        <v>119464.13</v>
      </c>
      <c r="G38" s="43">
        <v>1867962</v>
      </c>
      <c r="H38" s="105">
        <v>620230.03928735002</v>
      </c>
      <c r="I38" s="105">
        <v>1889048</v>
      </c>
    </row>
    <row r="39" spans="1:9" x14ac:dyDescent="0.25">
      <c r="A39" s="276" t="s">
        <v>216</v>
      </c>
      <c r="B39" s="276"/>
      <c r="C39" s="276"/>
      <c r="D39" s="276"/>
      <c r="E39" s="276"/>
      <c r="F39" s="276"/>
      <c r="G39" s="276"/>
      <c r="H39" s="276"/>
      <c r="I39" s="276"/>
    </row>
  </sheetData>
  <mergeCells count="7">
    <mergeCell ref="A39:I39"/>
    <mergeCell ref="A1:I1"/>
    <mergeCell ref="A3:I3"/>
    <mergeCell ref="A4:I4"/>
    <mergeCell ref="C6:I6"/>
    <mergeCell ref="A10:I10"/>
    <mergeCell ref="A25:I25"/>
  </mergeCells>
  <printOptions horizontalCentered="1"/>
  <pageMargins left="0.6" right="0.6" top="0.5" bottom="0.5" header="0.01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</sheetPr>
  <dimension ref="A1:I25"/>
  <sheetViews>
    <sheetView showGridLines="0" view="pageBreakPreview" zoomScale="80" zoomScaleSheetLayoutView="80" workbookViewId="0">
      <selection activeCell="G6" sqref="G6"/>
    </sheetView>
  </sheetViews>
  <sheetFormatPr defaultColWidth="9.75" defaultRowHeight="13.2" x14ac:dyDescent="0.25"/>
  <cols>
    <col min="1" max="1" width="6" style="5" customWidth="1"/>
    <col min="2" max="2" width="11" style="5" customWidth="1"/>
    <col min="3" max="3" width="9" style="5" customWidth="1"/>
    <col min="4" max="4" width="11.08203125" style="5" customWidth="1"/>
    <col min="5" max="5" width="9.58203125" style="5" customWidth="1"/>
    <col min="6" max="6" width="10.75" style="5" customWidth="1"/>
    <col min="7" max="7" width="9" style="5" customWidth="1"/>
    <col min="8" max="16384" width="9.75" style="5"/>
  </cols>
  <sheetData>
    <row r="1" spans="1:9" ht="18" customHeight="1" x14ac:dyDescent="0.25">
      <c r="A1" s="189">
        <v>175</v>
      </c>
      <c r="B1" s="189"/>
      <c r="C1" s="189"/>
      <c r="D1" s="189"/>
      <c r="E1" s="189"/>
      <c r="F1" s="189"/>
      <c r="G1" s="189"/>
      <c r="H1" s="27"/>
    </row>
    <row r="2" spans="1:9" ht="18" customHeight="1" x14ac:dyDescent="0.3">
      <c r="A2" s="219" t="s">
        <v>0</v>
      </c>
      <c r="B2" s="219"/>
      <c r="C2" s="219"/>
      <c r="D2" s="219"/>
      <c r="E2" s="219"/>
      <c r="F2" s="219"/>
      <c r="G2" s="219"/>
    </row>
    <row r="3" spans="1:9" ht="18" customHeight="1" x14ac:dyDescent="0.25">
      <c r="B3" s="27"/>
      <c r="C3" s="27"/>
      <c r="D3" s="27"/>
      <c r="E3" s="27"/>
      <c r="F3" s="27"/>
      <c r="G3" s="40"/>
    </row>
    <row r="4" spans="1:9" ht="18" customHeight="1" x14ac:dyDescent="0.3">
      <c r="A4" s="218" t="s">
        <v>174</v>
      </c>
      <c r="B4" s="218"/>
      <c r="C4" s="218"/>
      <c r="D4" s="218"/>
      <c r="E4" s="218"/>
      <c r="F4" s="218"/>
      <c r="G4" s="218"/>
      <c r="H4" s="4"/>
    </row>
    <row r="5" spans="1:9" ht="18" customHeight="1" x14ac:dyDescent="0.3">
      <c r="A5" s="218" t="s">
        <v>220</v>
      </c>
      <c r="B5" s="218"/>
      <c r="C5" s="218"/>
      <c r="D5" s="218"/>
      <c r="E5" s="218"/>
      <c r="F5" s="218"/>
      <c r="G5" s="218"/>
      <c r="H5" s="45"/>
    </row>
    <row r="6" spans="1:9" ht="18" customHeight="1" x14ac:dyDescent="0.25">
      <c r="B6" s="27"/>
      <c r="C6" s="27"/>
      <c r="D6" s="27"/>
      <c r="E6" s="2"/>
      <c r="F6" s="27"/>
      <c r="G6" s="29" t="s">
        <v>1</v>
      </c>
    </row>
    <row r="7" spans="1:9" ht="18.899999999999999" customHeight="1" x14ac:dyDescent="0.25">
      <c r="A7" s="191" t="s">
        <v>5</v>
      </c>
      <c r="B7" s="202" t="s">
        <v>10</v>
      </c>
      <c r="C7" s="203"/>
      <c r="D7" s="206" t="s">
        <v>11</v>
      </c>
      <c r="E7" s="207"/>
      <c r="F7" s="210" t="s">
        <v>14</v>
      </c>
      <c r="G7" s="211"/>
    </row>
    <row r="8" spans="1:9" ht="18.899999999999999" customHeight="1" x14ac:dyDescent="0.25">
      <c r="A8" s="192"/>
      <c r="B8" s="204"/>
      <c r="C8" s="205"/>
      <c r="D8" s="208"/>
      <c r="E8" s="209"/>
      <c r="F8" s="212"/>
      <c r="G8" s="213"/>
      <c r="H8" s="27"/>
      <c r="I8" s="27"/>
    </row>
    <row r="9" spans="1:9" ht="21.75" customHeight="1" x14ac:dyDescent="0.25">
      <c r="A9" s="192"/>
      <c r="B9" s="214" t="s">
        <v>12</v>
      </c>
      <c r="C9" s="41" t="s">
        <v>15</v>
      </c>
      <c r="D9" s="215" t="s">
        <v>6</v>
      </c>
      <c r="E9" s="41" t="s">
        <v>15</v>
      </c>
      <c r="F9" s="217" t="s">
        <v>6</v>
      </c>
      <c r="G9" s="41" t="s">
        <v>15</v>
      </c>
    </row>
    <row r="10" spans="1:9" ht="21.75" customHeight="1" x14ac:dyDescent="0.25">
      <c r="A10" s="193"/>
      <c r="B10" s="195"/>
      <c r="C10" s="34" t="s">
        <v>9</v>
      </c>
      <c r="D10" s="216"/>
      <c r="E10" s="34" t="s">
        <v>9</v>
      </c>
      <c r="F10" s="216"/>
      <c r="G10" s="34" t="s">
        <v>9</v>
      </c>
    </row>
    <row r="11" spans="1:9" ht="39" customHeight="1" x14ac:dyDescent="0.25">
      <c r="A11" s="42" t="s">
        <v>16</v>
      </c>
      <c r="B11" s="43">
        <v>4516</v>
      </c>
      <c r="C11" s="43">
        <v>42661</v>
      </c>
      <c r="D11" s="43">
        <v>829</v>
      </c>
      <c r="E11" s="43">
        <v>27016</v>
      </c>
      <c r="F11" s="43">
        <v>6484</v>
      </c>
      <c r="G11" s="43">
        <v>3238</v>
      </c>
    </row>
    <row r="12" spans="1:9" ht="39" customHeight="1" x14ac:dyDescent="0.25">
      <c r="A12" s="42" t="s">
        <v>17</v>
      </c>
      <c r="B12" s="43">
        <v>4617</v>
      </c>
      <c r="C12" s="43">
        <v>44000</v>
      </c>
      <c r="D12" s="43">
        <v>907</v>
      </c>
      <c r="E12" s="43">
        <v>29000</v>
      </c>
      <c r="F12" s="43">
        <v>6994</v>
      </c>
      <c r="G12" s="43">
        <v>4000</v>
      </c>
    </row>
    <row r="13" spans="1:9" ht="39" customHeight="1" x14ac:dyDescent="0.25">
      <c r="A13" s="42" t="s">
        <v>18</v>
      </c>
      <c r="B13" s="43">
        <v>4526</v>
      </c>
      <c r="C13" s="43">
        <v>44656</v>
      </c>
      <c r="D13" s="43">
        <v>910</v>
      </c>
      <c r="E13" s="43">
        <v>29880</v>
      </c>
      <c r="F13" s="43">
        <v>7145</v>
      </c>
      <c r="G13" s="43">
        <v>2270</v>
      </c>
    </row>
    <row r="14" spans="1:9" ht="39" customHeight="1" x14ac:dyDescent="0.25">
      <c r="A14" s="42" t="s">
        <v>19</v>
      </c>
      <c r="B14" s="43">
        <v>4804</v>
      </c>
      <c r="C14" s="43">
        <v>45358</v>
      </c>
      <c r="D14" s="43">
        <v>858</v>
      </c>
      <c r="E14" s="43">
        <v>30629</v>
      </c>
      <c r="F14" s="43">
        <v>6394</v>
      </c>
      <c r="G14" s="43">
        <v>2210</v>
      </c>
    </row>
    <row r="15" spans="1:9" ht="39" customHeight="1" x14ac:dyDescent="0.25">
      <c r="A15" s="42" t="s">
        <v>20</v>
      </c>
      <c r="B15" s="43">
        <v>4983</v>
      </c>
      <c r="C15" s="43">
        <v>46140</v>
      </c>
      <c r="D15" s="43">
        <v>848</v>
      </c>
      <c r="E15" s="43">
        <v>31016</v>
      </c>
      <c r="F15" s="43">
        <v>6343</v>
      </c>
      <c r="G15" s="43">
        <v>2143</v>
      </c>
    </row>
    <row r="16" spans="1:9" ht="39" customHeight="1" x14ac:dyDescent="0.25">
      <c r="A16" s="42" t="s">
        <v>21</v>
      </c>
      <c r="B16" s="43">
        <v>4832</v>
      </c>
      <c r="C16" s="43">
        <v>47018</v>
      </c>
      <c r="D16" s="43">
        <v>824</v>
      </c>
      <c r="E16" s="43">
        <v>31550</v>
      </c>
      <c r="F16" s="43">
        <v>6518</v>
      </c>
      <c r="G16" s="43">
        <v>2172</v>
      </c>
    </row>
    <row r="17" spans="1:7" ht="39" customHeight="1" x14ac:dyDescent="0.25">
      <c r="A17" s="44" t="s">
        <v>22</v>
      </c>
      <c r="B17" s="43">
        <v>5077</v>
      </c>
      <c r="C17" s="43">
        <v>47814</v>
      </c>
      <c r="D17" s="43">
        <v>823</v>
      </c>
      <c r="E17" s="43">
        <v>31894</v>
      </c>
      <c r="F17" s="43">
        <v>5976</v>
      </c>
      <c r="G17" s="43">
        <v>2174</v>
      </c>
    </row>
    <row r="18" spans="1:7" ht="39" customHeight="1" x14ac:dyDescent="0.25">
      <c r="A18" s="44" t="s">
        <v>23</v>
      </c>
      <c r="B18" s="43">
        <f>'[1]192'!B16</f>
        <v>5045</v>
      </c>
      <c r="C18" s="43">
        <v>48787</v>
      </c>
      <c r="D18" s="43">
        <f>'[1]192'!D16</f>
        <v>805</v>
      </c>
      <c r="E18" s="43">
        <v>32050</v>
      </c>
      <c r="F18" s="43">
        <f>'[1]192'!F16</f>
        <v>6067</v>
      </c>
      <c r="G18" s="43">
        <v>2184</v>
      </c>
    </row>
    <row r="19" spans="1:7" ht="39" customHeight="1" x14ac:dyDescent="0.25">
      <c r="A19" s="44" t="s">
        <v>24</v>
      </c>
      <c r="B19" s="43">
        <f>'173'!B10</f>
        <v>5348.9468599999991</v>
      </c>
      <c r="C19" s="43">
        <f>'173'!C10</f>
        <v>48246</v>
      </c>
      <c r="D19" s="43">
        <f>'173'!D10</f>
        <v>768.96531099999993</v>
      </c>
      <c r="E19" s="43">
        <f>'173'!E10</f>
        <v>25349</v>
      </c>
      <c r="F19" s="43">
        <f>'173'!F10</f>
        <v>1168.205672</v>
      </c>
      <c r="G19" s="43">
        <f>'173'!G10</f>
        <v>29590</v>
      </c>
    </row>
    <row r="20" spans="1:7" ht="39" customHeight="1" x14ac:dyDescent="0.25">
      <c r="A20" s="44" t="s">
        <v>145</v>
      </c>
      <c r="B20" s="43">
        <f>'173'!B25</f>
        <v>5577.1150474999995</v>
      </c>
      <c r="C20" s="43">
        <f>'173'!C25</f>
        <v>49022</v>
      </c>
      <c r="D20" s="43">
        <f>'173'!D25</f>
        <v>505.30430379999996</v>
      </c>
      <c r="E20" s="43">
        <f>'173'!E25</f>
        <v>26033</v>
      </c>
      <c r="F20" s="43">
        <f>'173'!F25</f>
        <v>1599.2900000000002</v>
      </c>
      <c r="G20" s="43">
        <f>'173'!G25</f>
        <v>40735</v>
      </c>
    </row>
    <row r="21" spans="1:7" ht="39" customHeight="1" x14ac:dyDescent="0.25"/>
    <row r="22" spans="1:7" ht="15.9" customHeight="1" x14ac:dyDescent="0.25">
      <c r="A22" s="13" t="s">
        <v>25</v>
      </c>
      <c r="B22" s="14"/>
      <c r="C22" s="14"/>
      <c r="D22" s="14"/>
      <c r="E22" s="14"/>
      <c r="F22" s="14"/>
      <c r="G22" s="15" t="s">
        <v>13</v>
      </c>
    </row>
    <row r="23" spans="1:7" ht="30.75" customHeight="1" x14ac:dyDescent="0.25">
      <c r="A23" s="220" t="s">
        <v>203</v>
      </c>
      <c r="B23" s="220"/>
      <c r="C23" s="220"/>
      <c r="D23" s="220"/>
      <c r="E23" s="220"/>
      <c r="F23" s="220"/>
      <c r="G23" s="220"/>
    </row>
    <row r="24" spans="1:7" ht="15.9" customHeight="1" x14ac:dyDescent="0.25">
      <c r="A24" s="7" t="s">
        <v>204</v>
      </c>
      <c r="B24" s="7"/>
      <c r="C24" s="7"/>
      <c r="D24" s="7"/>
      <c r="E24" s="7"/>
      <c r="F24" s="7"/>
      <c r="G24" s="7"/>
    </row>
    <row r="25" spans="1:7" ht="13.5" customHeight="1" x14ac:dyDescent="0.25">
      <c r="A25" s="201" t="s">
        <v>195</v>
      </c>
      <c r="B25" s="201"/>
      <c r="C25" s="201"/>
      <c r="D25" s="201"/>
      <c r="E25" s="201"/>
      <c r="F25" s="201"/>
      <c r="G25" s="201"/>
    </row>
  </sheetData>
  <mergeCells count="13">
    <mergeCell ref="A25:G25"/>
    <mergeCell ref="A1:G1"/>
    <mergeCell ref="A7:A10"/>
    <mergeCell ref="B7:C8"/>
    <mergeCell ref="D7:E8"/>
    <mergeCell ref="F7:G8"/>
    <mergeCell ref="B9:B10"/>
    <mergeCell ref="D9:D10"/>
    <mergeCell ref="F9:F10"/>
    <mergeCell ref="A4:G4"/>
    <mergeCell ref="A2:G2"/>
    <mergeCell ref="A23:G23"/>
    <mergeCell ref="A5:G5"/>
  </mergeCells>
  <phoneticPr fontId="0" type="noConversion"/>
  <printOptions horizontalCentered="1" gridLinesSet="0"/>
  <pageMargins left="0.6" right="0.6" top="0.5" bottom="0.5" header="0" footer="0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0"/>
  <sheetViews>
    <sheetView view="pageBreakPreview" zoomScale="80" zoomScaleSheetLayoutView="80" workbookViewId="0">
      <selection activeCell="A4" sqref="A4:I5"/>
    </sheetView>
  </sheetViews>
  <sheetFormatPr defaultColWidth="8.9140625" defaultRowHeight="13.2" x14ac:dyDescent="0.25"/>
  <cols>
    <col min="1" max="1" width="6.75" style="5" customWidth="1"/>
    <col min="2" max="2" width="8.75" style="5" customWidth="1"/>
    <col min="3" max="3" width="8.25" style="5" customWidth="1"/>
    <col min="4" max="4" width="8.9140625" style="5" customWidth="1"/>
    <col min="5" max="5" width="8" style="5" customWidth="1"/>
    <col min="6" max="6" width="9.33203125" style="5" customWidth="1"/>
    <col min="7" max="7" width="8.25" style="5" customWidth="1"/>
    <col min="8" max="8" width="9.4140625" style="5" customWidth="1"/>
    <col min="9" max="9" width="7.75" style="5" customWidth="1"/>
    <col min="10" max="16384" width="8.9140625" style="5"/>
  </cols>
  <sheetData>
    <row r="1" spans="1:9" x14ac:dyDescent="0.25">
      <c r="A1" s="189">
        <v>193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62"/>
      <c r="B2" s="162"/>
      <c r="C2" s="162"/>
      <c r="D2" s="162"/>
      <c r="E2" s="162"/>
      <c r="F2" s="162"/>
      <c r="G2" s="162"/>
      <c r="H2" s="162"/>
      <c r="I2" s="162"/>
    </row>
    <row r="3" spans="1:9" ht="13.8" x14ac:dyDescent="0.3">
      <c r="A3" s="219" t="s">
        <v>113</v>
      </c>
      <c r="B3" s="219"/>
      <c r="C3" s="219"/>
      <c r="D3" s="219"/>
      <c r="E3" s="219"/>
      <c r="F3" s="219"/>
      <c r="G3" s="219"/>
      <c r="H3" s="219"/>
      <c r="I3" s="219"/>
    </row>
    <row r="4" spans="1:9" ht="15.6" x14ac:dyDescent="0.3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9" ht="15.6" x14ac:dyDescent="0.3">
      <c r="A5" s="200" t="s">
        <v>159</v>
      </c>
      <c r="B5" s="200"/>
      <c r="C5" s="200"/>
      <c r="D5" s="200"/>
      <c r="E5" s="200"/>
      <c r="F5" s="200"/>
      <c r="G5" s="200"/>
      <c r="H5" s="200"/>
      <c r="I5" s="200"/>
    </row>
    <row r="6" spans="1:9" x14ac:dyDescent="0.25">
      <c r="A6" s="27"/>
      <c r="C6" s="27"/>
      <c r="E6" s="27"/>
      <c r="F6" s="27"/>
      <c r="G6" s="27"/>
      <c r="H6" s="27"/>
      <c r="I6" s="27"/>
    </row>
    <row r="7" spans="1:9" x14ac:dyDescent="0.25">
      <c r="A7" s="277" t="s">
        <v>120</v>
      </c>
      <c r="B7" s="277"/>
      <c r="C7" s="277"/>
      <c r="D7" s="277"/>
      <c r="E7" s="277"/>
      <c r="F7" s="277"/>
      <c r="G7" s="277"/>
      <c r="H7" s="277"/>
      <c r="I7" s="277"/>
    </row>
    <row r="8" spans="1:9" x14ac:dyDescent="0.25">
      <c r="A8" s="175" t="s">
        <v>115</v>
      </c>
      <c r="B8" s="176" t="s">
        <v>10</v>
      </c>
      <c r="C8" s="170"/>
      <c r="D8" s="169" t="s">
        <v>4</v>
      </c>
      <c r="E8" s="170"/>
      <c r="F8" s="169" t="s">
        <v>3</v>
      </c>
      <c r="G8" s="170"/>
      <c r="H8" s="169" t="s">
        <v>2</v>
      </c>
      <c r="I8" s="170"/>
    </row>
    <row r="9" spans="1:9" ht="26.4" x14ac:dyDescent="0.25">
      <c r="A9" s="177" t="s">
        <v>27</v>
      </c>
      <c r="B9" s="139" t="s">
        <v>6</v>
      </c>
      <c r="C9" s="139" t="s">
        <v>43</v>
      </c>
      <c r="D9" s="139" t="s">
        <v>6</v>
      </c>
      <c r="E9" s="139" t="s">
        <v>43</v>
      </c>
      <c r="F9" s="139" t="s">
        <v>6</v>
      </c>
      <c r="G9" s="139" t="s">
        <v>43</v>
      </c>
      <c r="H9" s="139" t="s">
        <v>6</v>
      </c>
      <c r="I9" s="139" t="s">
        <v>43</v>
      </c>
    </row>
    <row r="10" spans="1:9" x14ac:dyDescent="0.25">
      <c r="A10" s="14"/>
      <c r="B10" s="14"/>
      <c r="C10" s="14"/>
      <c r="D10" s="14"/>
      <c r="E10" s="14"/>
      <c r="F10" s="14"/>
      <c r="G10" s="14"/>
      <c r="H10" s="14"/>
      <c r="I10" s="14"/>
    </row>
    <row r="11" spans="1:9" x14ac:dyDescent="0.25">
      <c r="A11" s="278" t="s">
        <v>24</v>
      </c>
      <c r="B11" s="278"/>
      <c r="C11" s="278"/>
      <c r="D11" s="278"/>
      <c r="E11" s="278"/>
      <c r="F11" s="278"/>
      <c r="G11" s="278"/>
      <c r="H11" s="278"/>
      <c r="I11" s="278"/>
    </row>
    <row r="12" spans="1:9" x14ac:dyDescent="0.25">
      <c r="A12" s="40" t="s">
        <v>2</v>
      </c>
      <c r="B12" s="105">
        <f>SUM(B13:B24)</f>
        <v>1489271</v>
      </c>
      <c r="C12" s="105">
        <f>C24</f>
        <v>646</v>
      </c>
      <c r="D12" s="105">
        <f>SUM(D13:D24)</f>
        <v>45670</v>
      </c>
      <c r="E12" s="105">
        <f>E24</f>
        <v>4171</v>
      </c>
      <c r="F12" s="105">
        <f>SUM(F13:F24)</f>
        <v>695366</v>
      </c>
      <c r="G12" s="105">
        <f>G24</f>
        <v>813107</v>
      </c>
      <c r="H12" s="105">
        <f>SUM(H13:H24)</f>
        <v>2230307</v>
      </c>
      <c r="I12" s="105">
        <f>I24</f>
        <v>817924</v>
      </c>
    </row>
    <row r="13" spans="1:9" x14ac:dyDescent="0.25">
      <c r="A13" s="23" t="s">
        <v>42</v>
      </c>
      <c r="B13" s="43">
        <v>113137</v>
      </c>
      <c r="C13" s="43">
        <v>640</v>
      </c>
      <c r="D13" s="51">
        <v>3627</v>
      </c>
      <c r="E13" s="43">
        <v>4199</v>
      </c>
      <c r="F13" s="51">
        <v>57272</v>
      </c>
      <c r="G13" s="43">
        <v>796267</v>
      </c>
      <c r="H13" s="51">
        <f>SUM(B13,D13,F13)</f>
        <v>174036</v>
      </c>
      <c r="I13" s="51">
        <f>SUM(C13,E13,G13)</f>
        <v>801106</v>
      </c>
    </row>
    <row r="14" spans="1:9" x14ac:dyDescent="0.25">
      <c r="A14" s="23" t="s">
        <v>29</v>
      </c>
      <c r="B14" s="43">
        <v>101518</v>
      </c>
      <c r="C14" s="43">
        <v>639</v>
      </c>
      <c r="D14" s="51">
        <v>4013</v>
      </c>
      <c r="E14" s="43">
        <v>4178</v>
      </c>
      <c r="F14" s="51">
        <v>59500</v>
      </c>
      <c r="G14" s="43">
        <v>799764</v>
      </c>
      <c r="H14" s="51">
        <f>SUM(B14,D14,F14)</f>
        <v>165031</v>
      </c>
      <c r="I14" s="51">
        <f t="shared" ref="H14:I24" si="0">SUM(C14,E14,G14)</f>
        <v>804581</v>
      </c>
    </row>
    <row r="15" spans="1:9" x14ac:dyDescent="0.25">
      <c r="A15" s="23" t="s">
        <v>30</v>
      </c>
      <c r="B15" s="43">
        <v>98739</v>
      </c>
      <c r="C15" s="43">
        <v>641</v>
      </c>
      <c r="D15" s="51">
        <v>3595</v>
      </c>
      <c r="E15" s="43">
        <v>4181</v>
      </c>
      <c r="F15" s="51">
        <v>53816</v>
      </c>
      <c r="G15" s="43">
        <v>802236</v>
      </c>
      <c r="H15" s="51">
        <f t="shared" si="0"/>
        <v>156150</v>
      </c>
      <c r="I15" s="51">
        <f t="shared" si="0"/>
        <v>807058</v>
      </c>
    </row>
    <row r="16" spans="1:9" x14ac:dyDescent="0.25">
      <c r="A16" s="23" t="s">
        <v>31</v>
      </c>
      <c r="B16" s="43">
        <v>116819</v>
      </c>
      <c r="C16" s="43">
        <v>639</v>
      </c>
      <c r="D16" s="51">
        <v>3745</v>
      </c>
      <c r="E16" s="43">
        <v>4175</v>
      </c>
      <c r="F16" s="51">
        <v>50029</v>
      </c>
      <c r="G16" s="43">
        <v>805668</v>
      </c>
      <c r="H16" s="51">
        <f t="shared" si="0"/>
        <v>170593</v>
      </c>
      <c r="I16" s="51">
        <f t="shared" si="0"/>
        <v>810482</v>
      </c>
    </row>
    <row r="17" spans="1:9" x14ac:dyDescent="0.25">
      <c r="A17" s="23" t="s">
        <v>32</v>
      </c>
      <c r="B17" s="43">
        <v>113148</v>
      </c>
      <c r="C17" s="43">
        <v>641</v>
      </c>
      <c r="D17" s="51">
        <v>3712</v>
      </c>
      <c r="E17" s="43">
        <v>4167</v>
      </c>
      <c r="F17" s="51">
        <v>55690</v>
      </c>
      <c r="G17" s="43">
        <v>807669</v>
      </c>
      <c r="H17" s="51">
        <f t="shared" si="0"/>
        <v>172550</v>
      </c>
      <c r="I17" s="51">
        <f t="shared" si="0"/>
        <v>812477</v>
      </c>
    </row>
    <row r="18" spans="1:9" x14ac:dyDescent="0.25">
      <c r="A18" s="23" t="s">
        <v>33</v>
      </c>
      <c r="B18" s="43">
        <v>96346</v>
      </c>
      <c r="C18" s="43">
        <v>639</v>
      </c>
      <c r="D18" s="51">
        <v>4044</v>
      </c>
      <c r="E18" s="43">
        <v>4168</v>
      </c>
      <c r="F18" s="51">
        <v>67252</v>
      </c>
      <c r="G18" s="43">
        <v>808008</v>
      </c>
      <c r="H18" s="51">
        <f t="shared" si="0"/>
        <v>167642</v>
      </c>
      <c r="I18" s="51">
        <f t="shared" si="0"/>
        <v>812815</v>
      </c>
    </row>
    <row r="19" spans="1:9" x14ac:dyDescent="0.25">
      <c r="A19" s="23" t="s">
        <v>34</v>
      </c>
      <c r="B19" s="43">
        <v>118419</v>
      </c>
      <c r="C19" s="43">
        <v>640</v>
      </c>
      <c r="D19" s="51">
        <v>4129</v>
      </c>
      <c r="E19" s="43">
        <v>4173</v>
      </c>
      <c r="F19" s="51">
        <v>75840</v>
      </c>
      <c r="G19" s="43">
        <v>807071</v>
      </c>
      <c r="H19" s="51">
        <f t="shared" si="0"/>
        <v>198388</v>
      </c>
      <c r="I19" s="51">
        <f t="shared" si="0"/>
        <v>811884</v>
      </c>
    </row>
    <row r="20" spans="1:9" x14ac:dyDescent="0.25">
      <c r="A20" s="23" t="s">
        <v>35</v>
      </c>
      <c r="B20" s="43">
        <v>106721</v>
      </c>
      <c r="C20" s="43">
        <v>643</v>
      </c>
      <c r="D20" s="51">
        <v>3639</v>
      </c>
      <c r="E20" s="43">
        <v>4158</v>
      </c>
      <c r="F20" s="51">
        <v>73498</v>
      </c>
      <c r="G20" s="43">
        <v>809093</v>
      </c>
      <c r="H20" s="51">
        <f t="shared" si="0"/>
        <v>183858</v>
      </c>
      <c r="I20" s="51">
        <f t="shared" si="0"/>
        <v>813894</v>
      </c>
    </row>
    <row r="21" spans="1:9" x14ac:dyDescent="0.25">
      <c r="A21" s="23" t="s">
        <v>36</v>
      </c>
      <c r="B21" s="43">
        <v>149340</v>
      </c>
      <c r="C21" s="43">
        <v>643</v>
      </c>
      <c r="D21" s="51">
        <v>3876</v>
      </c>
      <c r="E21" s="43">
        <v>4148</v>
      </c>
      <c r="F21" s="51">
        <v>55924</v>
      </c>
      <c r="G21" s="43">
        <v>810448</v>
      </c>
      <c r="H21" s="51">
        <f t="shared" si="0"/>
        <v>209140</v>
      </c>
      <c r="I21" s="51">
        <f t="shared" si="0"/>
        <v>815239</v>
      </c>
    </row>
    <row r="22" spans="1:9" x14ac:dyDescent="0.25">
      <c r="A22" s="23" t="s">
        <v>37</v>
      </c>
      <c r="B22" s="43">
        <v>150622</v>
      </c>
      <c r="C22" s="43">
        <v>644</v>
      </c>
      <c r="D22" s="51">
        <v>3845</v>
      </c>
      <c r="E22" s="43">
        <v>4154</v>
      </c>
      <c r="F22" s="51">
        <v>51851</v>
      </c>
      <c r="G22" s="43">
        <v>810003</v>
      </c>
      <c r="H22" s="51">
        <f t="shared" si="0"/>
        <v>206318</v>
      </c>
      <c r="I22" s="51">
        <f t="shared" si="0"/>
        <v>814801</v>
      </c>
    </row>
    <row r="23" spans="1:9" x14ac:dyDescent="0.25">
      <c r="A23" s="23" t="s">
        <v>38</v>
      </c>
      <c r="B23" s="43">
        <v>158923</v>
      </c>
      <c r="C23" s="43">
        <v>645</v>
      </c>
      <c r="D23" s="51">
        <v>3731</v>
      </c>
      <c r="E23" s="43">
        <v>4160</v>
      </c>
      <c r="F23" s="51">
        <v>47787</v>
      </c>
      <c r="G23" s="43">
        <v>810591</v>
      </c>
      <c r="H23" s="51">
        <f t="shared" si="0"/>
        <v>210441</v>
      </c>
      <c r="I23" s="51">
        <f t="shared" si="0"/>
        <v>815396</v>
      </c>
    </row>
    <row r="24" spans="1:9" x14ac:dyDescent="0.25">
      <c r="A24" s="23" t="s">
        <v>39</v>
      </c>
      <c r="B24" s="43">
        <v>165539</v>
      </c>
      <c r="C24" s="43">
        <v>646</v>
      </c>
      <c r="D24" s="51">
        <v>3714</v>
      </c>
      <c r="E24" s="43">
        <v>4171</v>
      </c>
      <c r="F24" s="51">
        <v>46907</v>
      </c>
      <c r="G24" s="43">
        <v>813107</v>
      </c>
      <c r="H24" s="51">
        <f t="shared" si="0"/>
        <v>216160</v>
      </c>
      <c r="I24" s="51">
        <f t="shared" si="0"/>
        <v>817924</v>
      </c>
    </row>
    <row r="25" spans="1:9" x14ac:dyDescent="0.25">
      <c r="A25" s="23"/>
      <c r="B25" s="98"/>
      <c r="C25" s="98"/>
      <c r="D25" s="60"/>
      <c r="E25" s="98"/>
      <c r="F25" s="60"/>
      <c r="G25" s="98"/>
      <c r="H25" s="60"/>
      <c r="I25" s="98"/>
    </row>
    <row r="26" spans="1:9" x14ac:dyDescent="0.25">
      <c r="A26" s="278" t="s">
        <v>145</v>
      </c>
      <c r="B26" s="278"/>
      <c r="C26" s="278"/>
      <c r="D26" s="278"/>
      <c r="E26" s="278"/>
      <c r="F26" s="278"/>
      <c r="G26" s="278"/>
      <c r="H26" s="278"/>
      <c r="I26" s="278"/>
    </row>
    <row r="27" spans="1:9" x14ac:dyDescent="0.25">
      <c r="A27" s="40" t="s">
        <v>2</v>
      </c>
      <c r="B27" s="105">
        <f>SUM(B28:B39)</f>
        <v>1426529.2239999999</v>
      </c>
      <c r="C27" s="105">
        <f>C39</f>
        <v>645</v>
      </c>
      <c r="D27" s="105">
        <f>SUM(D28:D39)</f>
        <v>46256.971068214007</v>
      </c>
      <c r="E27" s="105">
        <f>E39</f>
        <v>4297</v>
      </c>
      <c r="F27" s="105">
        <f>SUM(F28:F39)</f>
        <v>676875.49037063506</v>
      </c>
      <c r="G27" s="105">
        <f>G39</f>
        <v>847207</v>
      </c>
      <c r="H27" s="105">
        <f>SUM(H28:H39)</f>
        <v>2149661.685438849</v>
      </c>
      <c r="I27" s="105">
        <f>I39</f>
        <v>852149</v>
      </c>
    </row>
    <row r="28" spans="1:9" x14ac:dyDescent="0.25">
      <c r="A28" s="23" t="s">
        <v>42</v>
      </c>
      <c r="B28" s="43">
        <v>160510.736</v>
      </c>
      <c r="C28" s="43">
        <v>648</v>
      </c>
      <c r="D28" s="51">
        <v>3689.7130000000002</v>
      </c>
      <c r="E28" s="43">
        <v>4180</v>
      </c>
      <c r="F28" s="51">
        <v>43711.231</v>
      </c>
      <c r="G28" s="43">
        <v>812912</v>
      </c>
      <c r="H28" s="51">
        <v>207911.67999999999</v>
      </c>
      <c r="I28" s="51">
        <v>817740</v>
      </c>
    </row>
    <row r="29" spans="1:9" x14ac:dyDescent="0.25">
      <c r="A29" s="23" t="s">
        <v>29</v>
      </c>
      <c r="B29" s="43">
        <v>126932.14</v>
      </c>
      <c r="C29" s="43">
        <v>648</v>
      </c>
      <c r="D29" s="51">
        <v>3938.1170000000002</v>
      </c>
      <c r="E29" s="43">
        <v>4189</v>
      </c>
      <c r="F29" s="51">
        <v>45058.271999999997</v>
      </c>
      <c r="G29" s="43">
        <v>814500</v>
      </c>
      <c r="H29" s="51">
        <v>175928.52899999998</v>
      </c>
      <c r="I29" s="51">
        <v>819337</v>
      </c>
    </row>
    <row r="30" spans="1:9" x14ac:dyDescent="0.25">
      <c r="A30" s="23" t="s">
        <v>30</v>
      </c>
      <c r="B30" s="43">
        <v>110939.304</v>
      </c>
      <c r="C30" s="43">
        <v>649</v>
      </c>
      <c r="D30" s="51">
        <v>3753.7020000000002</v>
      </c>
      <c r="E30" s="43">
        <v>4209</v>
      </c>
      <c r="F30" s="51">
        <v>48543.546784725004</v>
      </c>
      <c r="G30" s="43">
        <v>817423</v>
      </c>
      <c r="H30" s="51">
        <v>163236.55278472501</v>
      </c>
      <c r="I30" s="51">
        <v>822281</v>
      </c>
    </row>
    <row r="31" spans="1:9" x14ac:dyDescent="0.25">
      <c r="A31" s="23" t="s">
        <v>31</v>
      </c>
      <c r="B31" s="43">
        <v>131082.69399999999</v>
      </c>
      <c r="C31" s="43">
        <v>646</v>
      </c>
      <c r="D31" s="51">
        <v>3941.2629999999999</v>
      </c>
      <c r="E31" s="43">
        <v>4215</v>
      </c>
      <c r="F31" s="51">
        <v>45675.358</v>
      </c>
      <c r="G31" s="43">
        <v>821753</v>
      </c>
      <c r="H31" s="51">
        <v>180699.315</v>
      </c>
      <c r="I31" s="51">
        <v>826614</v>
      </c>
    </row>
    <row r="32" spans="1:9" x14ac:dyDescent="0.25">
      <c r="A32" s="23" t="s">
        <v>32</v>
      </c>
      <c r="B32" s="43">
        <v>119323.001</v>
      </c>
      <c r="C32" s="43">
        <v>645</v>
      </c>
      <c r="D32" s="51">
        <v>3832.7979999999998</v>
      </c>
      <c r="E32" s="43">
        <v>4246</v>
      </c>
      <c r="F32" s="51">
        <v>54222.313999999998</v>
      </c>
      <c r="G32" s="43">
        <v>827292</v>
      </c>
      <c r="H32" s="51">
        <v>177378.11300000001</v>
      </c>
      <c r="I32" s="51">
        <v>832183</v>
      </c>
    </row>
    <row r="33" spans="1:9" x14ac:dyDescent="0.25">
      <c r="A33" s="23" t="s">
        <v>33</v>
      </c>
      <c r="B33" s="43">
        <v>97968.228000000003</v>
      </c>
      <c r="C33" s="43">
        <v>644</v>
      </c>
      <c r="D33" s="51">
        <v>4044.79</v>
      </c>
      <c r="E33" s="43">
        <v>4250</v>
      </c>
      <c r="F33" s="51">
        <v>59808.031000000003</v>
      </c>
      <c r="G33" s="43">
        <v>831367</v>
      </c>
      <c r="H33" s="51">
        <v>161821.049</v>
      </c>
      <c r="I33" s="51">
        <v>836261</v>
      </c>
    </row>
    <row r="34" spans="1:9" x14ac:dyDescent="0.25">
      <c r="A34" s="23" t="s">
        <v>34</v>
      </c>
      <c r="B34" s="43">
        <v>98367.517000000007</v>
      </c>
      <c r="C34" s="43">
        <v>649</v>
      </c>
      <c r="D34" s="51">
        <v>4239.3770000000004</v>
      </c>
      <c r="E34" s="43">
        <v>4267</v>
      </c>
      <c r="F34" s="51">
        <v>76631.144</v>
      </c>
      <c r="G34" s="43">
        <v>835241</v>
      </c>
      <c r="H34" s="51">
        <v>179238.038</v>
      </c>
      <c r="I34" s="51">
        <v>840157</v>
      </c>
    </row>
    <row r="35" spans="1:9" x14ac:dyDescent="0.25">
      <c r="A35" s="23" t="s">
        <v>35</v>
      </c>
      <c r="B35" s="43">
        <v>85102.217000000004</v>
      </c>
      <c r="C35" s="43">
        <v>656</v>
      </c>
      <c r="D35" s="51">
        <v>3766.643</v>
      </c>
      <c r="E35" s="43">
        <v>4276</v>
      </c>
      <c r="F35" s="51">
        <v>81632.948999999993</v>
      </c>
      <c r="G35" s="43">
        <v>837958</v>
      </c>
      <c r="H35" s="51">
        <v>170501.80900000001</v>
      </c>
      <c r="I35" s="51">
        <v>842890</v>
      </c>
    </row>
    <row r="36" spans="1:9" x14ac:dyDescent="0.25">
      <c r="A36" s="23" t="s">
        <v>36</v>
      </c>
      <c r="B36" s="43">
        <v>105957.757</v>
      </c>
      <c r="C36" s="43">
        <v>655</v>
      </c>
      <c r="D36" s="51">
        <v>3882.6219999999998</v>
      </c>
      <c r="E36" s="43">
        <v>4282</v>
      </c>
      <c r="F36" s="51">
        <v>65593.91</v>
      </c>
      <c r="G36" s="43">
        <v>840152</v>
      </c>
      <c r="H36" s="51">
        <v>175434.28899999999</v>
      </c>
      <c r="I36" s="51">
        <v>845089</v>
      </c>
    </row>
    <row r="37" spans="1:9" x14ac:dyDescent="0.25">
      <c r="A37" s="23" t="s">
        <v>37</v>
      </c>
      <c r="B37" s="43">
        <v>120798.21799999999</v>
      </c>
      <c r="C37" s="43">
        <v>655</v>
      </c>
      <c r="D37" s="51">
        <v>3981.8650682140001</v>
      </c>
      <c r="E37" s="43">
        <v>4292</v>
      </c>
      <c r="F37" s="51">
        <v>54516.173585910001</v>
      </c>
      <c r="G37" s="43">
        <v>842040</v>
      </c>
      <c r="H37" s="51">
        <v>179296.25665412401</v>
      </c>
      <c r="I37" s="51">
        <v>846987</v>
      </c>
    </row>
    <row r="38" spans="1:9" x14ac:dyDescent="0.25">
      <c r="A38" s="23" t="s">
        <v>38</v>
      </c>
      <c r="B38" s="43">
        <v>144137.98699999999</v>
      </c>
      <c r="C38" s="43">
        <v>650</v>
      </c>
      <c r="D38" s="51">
        <v>3423.9229999999998</v>
      </c>
      <c r="E38" s="43">
        <v>4299</v>
      </c>
      <c r="F38" s="51">
        <v>51663.964999999997</v>
      </c>
      <c r="G38" s="43">
        <v>843096</v>
      </c>
      <c r="H38" s="51">
        <v>199225.875</v>
      </c>
      <c r="I38" s="51">
        <v>848045</v>
      </c>
    </row>
    <row r="39" spans="1:9" x14ac:dyDescent="0.25">
      <c r="A39" s="53" t="s">
        <v>39</v>
      </c>
      <c r="B39" s="39">
        <v>125409.425</v>
      </c>
      <c r="C39" s="39">
        <v>645</v>
      </c>
      <c r="D39" s="54">
        <v>3762.1579999999999</v>
      </c>
      <c r="E39" s="39">
        <v>4297</v>
      </c>
      <c r="F39" s="54">
        <v>49818.595999999998</v>
      </c>
      <c r="G39" s="39">
        <v>847207</v>
      </c>
      <c r="H39" s="54">
        <v>178990.179</v>
      </c>
      <c r="I39" s="54">
        <v>852149</v>
      </c>
    </row>
    <row r="40" spans="1:9" x14ac:dyDescent="0.25">
      <c r="A40" s="23" t="s">
        <v>217</v>
      </c>
    </row>
  </sheetData>
  <mergeCells count="7">
    <mergeCell ref="A26:I26"/>
    <mergeCell ref="A1:I1"/>
    <mergeCell ref="A3:I3"/>
    <mergeCell ref="A4:I4"/>
    <mergeCell ref="A5:I5"/>
    <mergeCell ref="A7:I7"/>
    <mergeCell ref="A11:I11"/>
  </mergeCells>
  <printOptions horizontalCentered="1"/>
  <pageMargins left="0.6" right="0.6" top="0.5" bottom="0.5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9"/>
  <sheetViews>
    <sheetView showGridLines="0" view="pageBreakPreview" zoomScaleSheetLayoutView="100" workbookViewId="0">
      <selection activeCell="A3" sqref="A3:F4"/>
    </sheetView>
  </sheetViews>
  <sheetFormatPr defaultColWidth="8.9140625" defaultRowHeight="13.2" x14ac:dyDescent="0.25"/>
  <cols>
    <col min="1" max="1" width="8.25" style="5" customWidth="1"/>
    <col min="2" max="2" width="8.4140625" style="5" customWidth="1"/>
    <col min="3" max="3" width="7.75" style="5" customWidth="1"/>
    <col min="4" max="4" width="7.6640625" style="5" customWidth="1"/>
    <col min="5" max="5" width="7.25" style="5" customWidth="1"/>
    <col min="6" max="6" width="10.08203125" style="5" customWidth="1"/>
    <col min="7" max="16384" width="8.9140625" style="5"/>
  </cols>
  <sheetData>
    <row r="1" spans="1:6" x14ac:dyDescent="0.25">
      <c r="A1" s="189">
        <v>194</v>
      </c>
      <c r="B1" s="189"/>
      <c r="C1" s="189"/>
      <c r="D1" s="189"/>
      <c r="E1" s="189"/>
      <c r="F1" s="189"/>
    </row>
    <row r="2" spans="1:6" ht="13.8" x14ac:dyDescent="0.3">
      <c r="A2" s="279" t="s">
        <v>122</v>
      </c>
      <c r="B2" s="279"/>
      <c r="C2" s="279"/>
      <c r="D2" s="279"/>
      <c r="E2" s="279"/>
      <c r="F2" s="279"/>
    </row>
    <row r="3" spans="1:6" ht="15.6" x14ac:dyDescent="0.3">
      <c r="A3" s="190" t="s">
        <v>123</v>
      </c>
      <c r="B3" s="190"/>
      <c r="C3" s="190"/>
      <c r="D3" s="190"/>
      <c r="E3" s="190"/>
      <c r="F3" s="190"/>
    </row>
    <row r="4" spans="1:6" ht="15.6" x14ac:dyDescent="0.3">
      <c r="A4" s="190" t="s">
        <v>161</v>
      </c>
      <c r="B4" s="190"/>
      <c r="C4" s="190"/>
      <c r="D4" s="190"/>
      <c r="E4" s="190"/>
      <c r="F4" s="190"/>
    </row>
    <row r="5" spans="1:6" x14ac:dyDescent="0.25">
      <c r="A5" s="277" t="s">
        <v>124</v>
      </c>
      <c r="B5" s="277"/>
      <c r="C5" s="277"/>
      <c r="D5" s="277"/>
      <c r="E5" s="277"/>
      <c r="F5" s="277"/>
    </row>
    <row r="6" spans="1:6" x14ac:dyDescent="0.25">
      <c r="A6" s="144" t="s">
        <v>125</v>
      </c>
      <c r="B6" s="104" t="s">
        <v>21</v>
      </c>
      <c r="C6" s="104" t="s">
        <v>22</v>
      </c>
      <c r="D6" s="104" t="s">
        <v>23</v>
      </c>
      <c r="E6" s="104" t="s">
        <v>24</v>
      </c>
      <c r="F6" s="104" t="s">
        <v>145</v>
      </c>
    </row>
    <row r="7" spans="1:6" ht="22.5" customHeight="1" x14ac:dyDescent="0.25">
      <c r="A7" s="23" t="s">
        <v>126</v>
      </c>
      <c r="B7" s="178">
        <v>0</v>
      </c>
      <c r="C7" s="178">
        <v>0</v>
      </c>
      <c r="D7" s="178">
        <v>0</v>
      </c>
      <c r="E7" s="178">
        <v>300</v>
      </c>
      <c r="F7" s="178">
        <v>1590</v>
      </c>
    </row>
    <row r="8" spans="1:6" ht="22.5" customHeight="1" x14ac:dyDescent="0.25">
      <c r="A8" s="23" t="s">
        <v>160</v>
      </c>
      <c r="B8" s="178">
        <v>0</v>
      </c>
      <c r="C8" s="178">
        <v>1300</v>
      </c>
      <c r="D8" s="178">
        <v>800</v>
      </c>
      <c r="E8" s="178">
        <v>0</v>
      </c>
      <c r="F8" s="178">
        <v>0</v>
      </c>
    </row>
    <row r="9" spans="1:6" ht="22.5" customHeight="1" x14ac:dyDescent="0.25">
      <c r="A9" s="23" t="s">
        <v>127</v>
      </c>
      <c r="B9" s="178">
        <v>2260</v>
      </c>
      <c r="C9" s="178">
        <v>380</v>
      </c>
      <c r="D9" s="178">
        <v>0</v>
      </c>
      <c r="E9" s="178">
        <v>0</v>
      </c>
      <c r="F9" s="178">
        <v>4010</v>
      </c>
    </row>
    <row r="10" spans="1:6" ht="22.5" customHeight="1" x14ac:dyDescent="0.25">
      <c r="A10" s="23" t="s">
        <v>128</v>
      </c>
      <c r="B10" s="179">
        <v>7785</v>
      </c>
      <c r="C10" s="179">
        <v>6628</v>
      </c>
      <c r="D10" s="179">
        <v>6642</v>
      </c>
      <c r="E10" s="179">
        <v>11744</v>
      </c>
      <c r="F10" s="179">
        <v>8722</v>
      </c>
    </row>
    <row r="11" spans="1:6" ht="22.5" customHeight="1" x14ac:dyDescent="0.25">
      <c r="A11" s="23" t="s">
        <v>129</v>
      </c>
      <c r="B11" s="179">
        <v>598360</v>
      </c>
      <c r="C11" s="179">
        <v>451864</v>
      </c>
      <c r="D11" s="179">
        <v>520326</v>
      </c>
      <c r="E11" s="179">
        <v>351610</v>
      </c>
      <c r="F11" s="179">
        <v>409237</v>
      </c>
    </row>
    <row r="12" spans="1:6" ht="22.5" customHeight="1" x14ac:dyDescent="0.25">
      <c r="A12" s="23" t="s">
        <v>130</v>
      </c>
      <c r="B12" s="179">
        <v>1322</v>
      </c>
      <c r="C12" s="179">
        <v>750</v>
      </c>
      <c r="D12" s="178">
        <v>0</v>
      </c>
      <c r="E12" s="178">
        <v>0</v>
      </c>
      <c r="F12" s="178">
        <v>0</v>
      </c>
    </row>
    <row r="13" spans="1:6" ht="22.5" customHeight="1" x14ac:dyDescent="0.25">
      <c r="A13" s="23" t="s">
        <v>131</v>
      </c>
      <c r="B13" s="179">
        <v>57598</v>
      </c>
      <c r="C13" s="179">
        <v>6135</v>
      </c>
      <c r="D13" s="178">
        <v>0</v>
      </c>
      <c r="E13" s="178">
        <v>0</v>
      </c>
      <c r="F13" s="178">
        <v>0</v>
      </c>
    </row>
    <row r="14" spans="1:6" ht="22.5" customHeight="1" x14ac:dyDescent="0.25">
      <c r="A14" s="23" t="s">
        <v>132</v>
      </c>
      <c r="B14" s="179">
        <v>4951</v>
      </c>
      <c r="C14" s="179">
        <v>3633</v>
      </c>
      <c r="D14" s="179">
        <v>1527</v>
      </c>
      <c r="E14" s="179">
        <v>2344</v>
      </c>
      <c r="F14" s="179">
        <v>1863</v>
      </c>
    </row>
    <row r="15" spans="1:6" ht="22.5" customHeight="1" x14ac:dyDescent="0.25">
      <c r="A15" s="23" t="s">
        <v>133</v>
      </c>
      <c r="B15" s="178">
        <v>4600</v>
      </c>
      <c r="C15" s="178">
        <v>19580</v>
      </c>
      <c r="D15" s="178">
        <v>54293</v>
      </c>
      <c r="E15" s="178">
        <v>43000</v>
      </c>
      <c r="F15" s="178">
        <v>37514</v>
      </c>
    </row>
    <row r="16" spans="1:6" ht="22.5" customHeight="1" x14ac:dyDescent="0.25">
      <c r="A16" s="23" t="s">
        <v>134</v>
      </c>
      <c r="B16" s="179">
        <v>186810</v>
      </c>
      <c r="C16" s="179">
        <v>403330</v>
      </c>
      <c r="D16" s="179">
        <v>437158</v>
      </c>
      <c r="E16" s="179">
        <v>819872</v>
      </c>
      <c r="F16" s="179">
        <v>1459896</v>
      </c>
    </row>
    <row r="17" spans="1:6" ht="22.5" customHeight="1" x14ac:dyDescent="0.25">
      <c r="A17" s="23" t="s">
        <v>135</v>
      </c>
      <c r="B17" s="179">
        <v>24285</v>
      </c>
      <c r="C17" s="179">
        <v>239695</v>
      </c>
      <c r="D17" s="178">
        <v>0</v>
      </c>
      <c r="E17" s="178">
        <v>235749</v>
      </c>
      <c r="F17" s="178">
        <v>213198</v>
      </c>
    </row>
    <row r="18" spans="1:6" ht="22.5" customHeight="1" x14ac:dyDescent="0.25">
      <c r="A18" s="24" t="s">
        <v>136</v>
      </c>
      <c r="B18" s="179">
        <v>11129773</v>
      </c>
      <c r="C18" s="179">
        <v>7754028</v>
      </c>
      <c r="D18" s="179">
        <v>7853978</v>
      </c>
      <c r="E18" s="179">
        <v>8538089</v>
      </c>
      <c r="F18" s="179">
        <v>7747440</v>
      </c>
    </row>
    <row r="19" spans="1:6" ht="22.5" customHeight="1" x14ac:dyDescent="0.25">
      <c r="A19" s="24" t="s">
        <v>137</v>
      </c>
      <c r="B19" s="179">
        <v>407056</v>
      </c>
      <c r="C19" s="178">
        <v>35503</v>
      </c>
      <c r="D19" s="178">
        <v>33562</v>
      </c>
      <c r="E19" s="178">
        <v>13000</v>
      </c>
      <c r="F19" s="178">
        <v>5852</v>
      </c>
    </row>
    <row r="20" spans="1:6" ht="22.5" customHeight="1" x14ac:dyDescent="0.25">
      <c r="A20" s="23" t="s">
        <v>138</v>
      </c>
      <c r="B20" s="180">
        <v>15</v>
      </c>
      <c r="C20" s="180">
        <v>3150</v>
      </c>
      <c r="D20" s="180">
        <v>2713</v>
      </c>
      <c r="E20" s="180">
        <v>2782</v>
      </c>
      <c r="F20" s="180">
        <v>18318</v>
      </c>
    </row>
    <row r="21" spans="1:6" ht="22.5" customHeight="1" x14ac:dyDescent="0.25">
      <c r="A21" s="23" t="s">
        <v>139</v>
      </c>
      <c r="B21" s="180">
        <v>45457</v>
      </c>
      <c r="C21" s="180">
        <v>31049</v>
      </c>
      <c r="D21" s="180">
        <v>22379</v>
      </c>
      <c r="E21" s="180">
        <v>16796</v>
      </c>
      <c r="F21" s="180">
        <v>16385</v>
      </c>
    </row>
    <row r="22" spans="1:6" ht="22.5" customHeight="1" x14ac:dyDescent="0.25">
      <c r="A22" s="24" t="s">
        <v>140</v>
      </c>
      <c r="B22" s="180">
        <v>430</v>
      </c>
      <c r="C22" s="180">
        <v>260</v>
      </c>
      <c r="D22" s="180">
        <v>445</v>
      </c>
      <c r="E22" s="180">
        <v>330</v>
      </c>
      <c r="F22" s="180">
        <v>465</v>
      </c>
    </row>
    <row r="23" spans="1:6" ht="22.5" customHeight="1" x14ac:dyDescent="0.25">
      <c r="A23" s="5" t="s">
        <v>141</v>
      </c>
      <c r="B23" s="174">
        <v>0</v>
      </c>
      <c r="C23" s="174">
        <v>0</v>
      </c>
      <c r="D23" s="174">
        <v>0</v>
      </c>
      <c r="E23" s="174">
        <v>2976</v>
      </c>
      <c r="F23" s="174">
        <v>0</v>
      </c>
    </row>
    <row r="24" spans="1:6" ht="22.5" customHeight="1" x14ac:dyDescent="0.25">
      <c r="A24" s="5" t="s">
        <v>142</v>
      </c>
      <c r="B24" s="43">
        <v>1750</v>
      </c>
      <c r="C24" s="43">
        <v>7280</v>
      </c>
      <c r="D24" s="43">
        <v>9100</v>
      </c>
      <c r="E24" s="43">
        <v>1930</v>
      </c>
      <c r="F24" s="43">
        <v>19214</v>
      </c>
    </row>
    <row r="25" spans="1:6" ht="22.5" customHeight="1" x14ac:dyDescent="0.25">
      <c r="A25" s="5" t="s">
        <v>143</v>
      </c>
      <c r="B25" s="174">
        <v>0</v>
      </c>
      <c r="C25" s="178">
        <v>0</v>
      </c>
      <c r="D25" s="178">
        <v>0</v>
      </c>
      <c r="E25" s="178">
        <v>0</v>
      </c>
      <c r="F25" s="178">
        <v>1407</v>
      </c>
    </row>
    <row r="26" spans="1:6" ht="22.5" customHeight="1" x14ac:dyDescent="0.25">
      <c r="A26" s="21" t="s">
        <v>144</v>
      </c>
      <c r="B26" s="20">
        <v>6545</v>
      </c>
      <c r="C26" s="178">
        <v>24070</v>
      </c>
      <c r="D26" s="178">
        <v>29306</v>
      </c>
      <c r="E26" s="178">
        <v>39450</v>
      </c>
      <c r="F26" s="178">
        <v>40491</v>
      </c>
    </row>
    <row r="27" spans="1:6" ht="19.5" customHeight="1" x14ac:dyDescent="0.25">
      <c r="A27" s="79" t="s">
        <v>171</v>
      </c>
      <c r="B27" s="39">
        <v>1033571</v>
      </c>
      <c r="C27" s="181" t="s">
        <v>193</v>
      </c>
      <c r="D27" s="181" t="s">
        <v>193</v>
      </c>
      <c r="E27" s="181" t="s">
        <v>193</v>
      </c>
      <c r="F27" s="181">
        <v>1491228</v>
      </c>
    </row>
    <row r="28" spans="1:6" x14ac:dyDescent="0.25">
      <c r="A28" s="5" t="s">
        <v>218</v>
      </c>
    </row>
    <row r="29" spans="1:6" ht="13.5" customHeight="1" x14ac:dyDescent="0.25">
      <c r="A29" s="5" t="s">
        <v>194</v>
      </c>
    </row>
  </sheetData>
  <mergeCells count="5">
    <mergeCell ref="A1:F1"/>
    <mergeCell ref="A2:F2"/>
    <mergeCell ref="A3:F3"/>
    <mergeCell ref="A4:F4"/>
    <mergeCell ref="A5:F5"/>
  </mergeCells>
  <printOptions horizontalCentered="1"/>
  <pageMargins left="0.6" right="0.6" top="0.5" bottom="0.5" header="0.03" footer="0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tabSelected="1" view="pageBreakPreview" zoomScale="60" zoomScaleNormal="100" workbookViewId="0">
      <selection activeCell="Y37" sqref="Y37"/>
    </sheetView>
  </sheetViews>
  <sheetFormatPr defaultRowHeight="18" x14ac:dyDescent="0.35"/>
  <sheetData>
    <row r="1" spans="1:6" x14ac:dyDescent="0.35">
      <c r="A1" s="200"/>
      <c r="B1" s="200"/>
      <c r="C1" s="200"/>
      <c r="D1" s="200"/>
      <c r="E1" s="200"/>
      <c r="F1" s="200"/>
    </row>
    <row r="2" spans="1:6" x14ac:dyDescent="0.35">
      <c r="A2" s="200"/>
      <c r="B2" s="200"/>
      <c r="C2" s="200"/>
      <c r="D2" s="200"/>
      <c r="E2" s="200"/>
      <c r="F2" s="200"/>
    </row>
    <row r="3" spans="1:6" x14ac:dyDescent="0.35">
      <c r="A3" s="200"/>
      <c r="B3" s="200"/>
      <c r="C3" s="200"/>
      <c r="D3" s="200"/>
      <c r="E3" s="200"/>
      <c r="F3" s="200"/>
    </row>
    <row r="4" spans="1:6" x14ac:dyDescent="0.35">
      <c r="A4" s="200"/>
      <c r="B4" s="200"/>
      <c r="C4" s="200"/>
      <c r="D4" s="200"/>
      <c r="E4" s="200"/>
      <c r="F4" s="200"/>
    </row>
    <row r="5" spans="1:6" x14ac:dyDescent="0.35">
      <c r="A5" s="200"/>
      <c r="B5" s="200"/>
      <c r="C5" s="200"/>
      <c r="D5" s="200"/>
      <c r="E5" s="200"/>
      <c r="F5" s="200"/>
    </row>
    <row r="6" spans="1:6" x14ac:dyDescent="0.35">
      <c r="A6" s="200"/>
      <c r="B6" s="200"/>
      <c r="C6" s="200"/>
      <c r="D6" s="200"/>
      <c r="E6" s="200"/>
      <c r="F6" s="200"/>
    </row>
    <row r="7" spans="1:6" x14ac:dyDescent="0.35">
      <c r="A7" s="200"/>
      <c r="B7" s="200"/>
      <c r="C7" s="200"/>
      <c r="D7" s="200"/>
      <c r="E7" s="200"/>
      <c r="F7" s="200"/>
    </row>
    <row r="8" spans="1:6" x14ac:dyDescent="0.35">
      <c r="A8" s="200"/>
      <c r="B8" s="200"/>
      <c r="C8" s="200"/>
      <c r="D8" s="200"/>
      <c r="E8" s="200"/>
      <c r="F8" s="200"/>
    </row>
    <row r="9" spans="1:6" x14ac:dyDescent="0.35">
      <c r="A9" s="200"/>
      <c r="B9" s="200"/>
      <c r="C9" s="200"/>
      <c r="D9" s="200"/>
      <c r="E9" s="200"/>
      <c r="F9" s="200"/>
    </row>
    <row r="10" spans="1:6" x14ac:dyDescent="0.35">
      <c r="A10" s="200"/>
      <c r="B10" s="200"/>
      <c r="C10" s="200"/>
      <c r="D10" s="200"/>
      <c r="E10" s="200"/>
      <c r="F10" s="200"/>
    </row>
    <row r="11" spans="1:6" x14ac:dyDescent="0.35">
      <c r="A11" s="200"/>
      <c r="B11" s="200"/>
      <c r="C11" s="200"/>
      <c r="D11" s="200"/>
      <c r="E11" s="200"/>
      <c r="F11" s="200"/>
    </row>
    <row r="12" spans="1:6" x14ac:dyDescent="0.35">
      <c r="A12" s="200"/>
      <c r="B12" s="200"/>
      <c r="C12" s="200"/>
      <c r="D12" s="200"/>
      <c r="E12" s="200"/>
      <c r="F12" s="200"/>
    </row>
  </sheetData>
  <mergeCells count="12">
    <mergeCell ref="A12:F12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ageMargins left="0.7" right="0.7" top="0.75" bottom="0.75" header="0.3" footer="0.3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1"/>
  <sheetViews>
    <sheetView view="pageBreakPreview" zoomScale="80" zoomScaleSheetLayoutView="80" workbookViewId="0">
      <selection activeCell="M16" sqref="M16"/>
    </sheetView>
  </sheetViews>
  <sheetFormatPr defaultColWidth="8.9140625" defaultRowHeight="15.6" x14ac:dyDescent="0.3"/>
  <cols>
    <col min="1" max="16384" width="8.9140625" style="4"/>
  </cols>
  <sheetData>
    <row r="1" spans="1:10" s="11" customFormat="1" x14ac:dyDescent="0.3">
      <c r="A1" s="200"/>
      <c r="B1" s="200"/>
      <c r="C1" s="200"/>
      <c r="D1" s="200"/>
      <c r="E1" s="200"/>
      <c r="F1" s="200"/>
      <c r="G1" s="200"/>
      <c r="H1" s="200"/>
    </row>
    <row r="3" spans="1:10" x14ac:dyDescent="0.3">
      <c r="A3" s="200"/>
      <c r="B3" s="200"/>
      <c r="C3" s="200"/>
      <c r="D3" s="200"/>
      <c r="E3" s="200"/>
      <c r="F3" s="200"/>
      <c r="G3" s="200"/>
      <c r="H3" s="200"/>
      <c r="I3" s="150"/>
      <c r="J3" s="150"/>
    </row>
    <row r="4" spans="1:10" ht="33" customHeight="1" x14ac:dyDescent="0.3">
      <c r="A4" s="280" t="s">
        <v>199</v>
      </c>
      <c r="B4" s="280"/>
      <c r="C4" s="280"/>
      <c r="D4" s="280"/>
      <c r="E4" s="280"/>
      <c r="F4" s="280"/>
      <c r="G4" s="280"/>
      <c r="H4" s="280"/>
      <c r="I4" s="45"/>
      <c r="J4" s="45"/>
    </row>
    <row r="5" spans="1:10" x14ac:dyDescent="0.3">
      <c r="A5" s="190" t="s">
        <v>198</v>
      </c>
      <c r="B5" s="190"/>
      <c r="C5" s="190"/>
      <c r="D5" s="190"/>
      <c r="E5" s="190"/>
      <c r="F5" s="190"/>
      <c r="G5" s="190"/>
      <c r="H5" s="190"/>
      <c r="I5" s="45"/>
      <c r="J5" s="45"/>
    </row>
    <row r="21" spans="1:8" ht="29.25" customHeight="1" x14ac:dyDescent="0.3">
      <c r="A21" s="281" t="s">
        <v>201</v>
      </c>
      <c r="B21" s="281"/>
      <c r="C21" s="281"/>
      <c r="D21" s="281"/>
      <c r="E21" s="281"/>
      <c r="F21" s="281"/>
      <c r="G21" s="281"/>
      <c r="H21" s="281"/>
    </row>
    <row r="24" spans="1:8" x14ac:dyDescent="0.3">
      <c r="B24" s="182"/>
      <c r="C24" s="182"/>
      <c r="D24" s="182"/>
      <c r="E24" s="182"/>
      <c r="F24" s="182"/>
      <c r="G24" s="182"/>
    </row>
    <row r="31" spans="1:8" ht="15" customHeight="1" x14ac:dyDescent="0.3">
      <c r="B31" s="45"/>
      <c r="C31" s="45"/>
      <c r="E31" s="45"/>
    </row>
    <row r="32" spans="1:8" ht="15" customHeight="1" x14ac:dyDescent="0.3">
      <c r="B32" s="45"/>
      <c r="C32" s="45"/>
      <c r="D32" s="45"/>
      <c r="E32" s="45"/>
    </row>
    <row r="37" spans="1:7" x14ac:dyDescent="0.3">
      <c r="C37" s="5"/>
      <c r="G37" s="10"/>
    </row>
    <row r="38" spans="1:7" x14ac:dyDescent="0.3">
      <c r="C38" s="5"/>
    </row>
    <row r="40" spans="1:7" x14ac:dyDescent="0.3">
      <c r="A40" s="7" t="s">
        <v>219</v>
      </c>
      <c r="B40" s="5"/>
    </row>
    <row r="41" spans="1:7" x14ac:dyDescent="0.3">
      <c r="A41" s="8" t="s">
        <v>178</v>
      </c>
      <c r="B41" s="5"/>
    </row>
  </sheetData>
  <mergeCells count="5">
    <mergeCell ref="A4:H4"/>
    <mergeCell ref="A5:H5"/>
    <mergeCell ref="A3:H3"/>
    <mergeCell ref="A21:H21"/>
    <mergeCell ref="A1:H1"/>
  </mergeCells>
  <printOptions horizontalCentered="1"/>
  <pageMargins left="0.6" right="0.6" top="0.5" bottom="0.5" header="0" footer="0"/>
  <pageSetup paperSize="9"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100" workbookViewId="0">
      <selection sqref="A1:F1"/>
    </sheetView>
  </sheetViews>
  <sheetFormatPr defaultRowHeight="18" x14ac:dyDescent="0.35"/>
  <sheetData>
    <row r="1" spans="1:6" x14ac:dyDescent="0.35">
      <c r="A1" s="200"/>
      <c r="B1" s="200"/>
      <c r="C1" s="200"/>
      <c r="D1" s="200"/>
      <c r="E1" s="200"/>
      <c r="F1" s="200"/>
    </row>
    <row r="2" spans="1:6" x14ac:dyDescent="0.35">
      <c r="A2" s="200"/>
      <c r="B2" s="200"/>
      <c r="C2" s="200"/>
      <c r="D2" s="200"/>
      <c r="E2" s="200"/>
      <c r="F2" s="200"/>
    </row>
    <row r="3" spans="1:6" x14ac:dyDescent="0.35">
      <c r="A3" s="200"/>
      <c r="B3" s="200"/>
      <c r="C3" s="200"/>
      <c r="D3" s="200"/>
      <c r="E3" s="200"/>
      <c r="F3" s="200"/>
    </row>
    <row r="4" spans="1:6" x14ac:dyDescent="0.35">
      <c r="A4" s="200"/>
      <c r="B4" s="200"/>
      <c r="C4" s="200"/>
      <c r="D4" s="200"/>
      <c r="E4" s="200"/>
      <c r="F4" s="200"/>
    </row>
    <row r="5" spans="1:6" x14ac:dyDescent="0.35">
      <c r="A5" s="200"/>
      <c r="B5" s="200"/>
      <c r="C5" s="200"/>
      <c r="D5" s="200"/>
      <c r="E5" s="200"/>
      <c r="F5" s="200"/>
    </row>
    <row r="6" spans="1:6" x14ac:dyDescent="0.35">
      <c r="A6" s="200"/>
      <c r="B6" s="200"/>
      <c r="C6" s="200"/>
      <c r="D6" s="200"/>
      <c r="E6" s="200"/>
      <c r="F6" s="200"/>
    </row>
    <row r="7" spans="1:6" x14ac:dyDescent="0.35">
      <c r="A7" s="200"/>
      <c r="B7" s="200"/>
      <c r="C7" s="200"/>
      <c r="D7" s="200"/>
      <c r="E7" s="200"/>
      <c r="F7" s="200"/>
    </row>
    <row r="8" spans="1:6" x14ac:dyDescent="0.35">
      <c r="A8" s="200"/>
      <c r="B8" s="200"/>
      <c r="C8" s="200"/>
      <c r="D8" s="200"/>
      <c r="E8" s="200"/>
      <c r="F8" s="200"/>
    </row>
    <row r="9" spans="1:6" x14ac:dyDescent="0.35">
      <c r="A9" s="200"/>
      <c r="B9" s="200"/>
      <c r="C9" s="200"/>
      <c r="D9" s="200"/>
      <c r="E9" s="200"/>
      <c r="F9" s="200"/>
    </row>
    <row r="10" spans="1:6" x14ac:dyDescent="0.35">
      <c r="A10" s="200"/>
      <c r="B10" s="200"/>
      <c r="C10" s="200"/>
      <c r="D10" s="200"/>
      <c r="E10" s="200"/>
      <c r="F10" s="200"/>
    </row>
    <row r="11" spans="1:6" x14ac:dyDescent="0.35">
      <c r="A11" s="200"/>
      <c r="B11" s="200"/>
      <c r="C11" s="200"/>
      <c r="D11" s="200"/>
      <c r="E11" s="200"/>
      <c r="F11" s="200"/>
    </row>
    <row r="12" spans="1:6" x14ac:dyDescent="0.35">
      <c r="A12" s="200"/>
      <c r="B12" s="200"/>
      <c r="C12" s="200"/>
      <c r="D12" s="200"/>
      <c r="E12" s="200"/>
      <c r="F12" s="200"/>
    </row>
  </sheetData>
  <mergeCells count="12">
    <mergeCell ref="A12:F12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7"/>
  <sheetViews>
    <sheetView showGridLines="0" view="pageBreakPreview" zoomScale="80" zoomScaleSheetLayoutView="80" workbookViewId="0">
      <selection activeCell="J8" sqref="J8"/>
    </sheetView>
  </sheetViews>
  <sheetFormatPr defaultColWidth="8.58203125" defaultRowHeight="13.2" x14ac:dyDescent="0.25"/>
  <cols>
    <col min="1" max="1" width="7.25" style="5" customWidth="1"/>
    <col min="2" max="2" width="10.6640625" style="5" customWidth="1"/>
    <col min="3" max="3" width="9.4140625" style="5" customWidth="1"/>
    <col min="4" max="4" width="11.08203125" style="5" customWidth="1"/>
    <col min="5" max="5" width="9.4140625" style="5" customWidth="1"/>
    <col min="6" max="6" width="10.9140625" style="5" customWidth="1"/>
    <col min="7" max="7" width="9.75" style="5" customWidth="1"/>
    <col min="8" max="16384" width="8.58203125" style="5"/>
  </cols>
  <sheetData>
    <row r="1" spans="1:15" ht="21" customHeight="1" x14ac:dyDescent="0.25">
      <c r="A1" s="189">
        <v>176</v>
      </c>
      <c r="B1" s="189"/>
      <c r="C1" s="189"/>
      <c r="D1" s="189"/>
      <c r="E1" s="189"/>
      <c r="F1" s="189"/>
      <c r="G1" s="189"/>
    </row>
    <row r="2" spans="1:15" ht="20.25" customHeight="1" x14ac:dyDescent="0.3">
      <c r="A2" s="222" t="s">
        <v>0</v>
      </c>
      <c r="B2" s="222"/>
      <c r="C2" s="222"/>
      <c r="D2" s="222"/>
      <c r="E2" s="222"/>
      <c r="F2" s="222"/>
      <c r="G2" s="222"/>
    </row>
    <row r="3" spans="1:15" ht="18" customHeight="1" x14ac:dyDescent="0.3">
      <c r="A3" s="190" t="s">
        <v>26</v>
      </c>
      <c r="B3" s="190"/>
      <c r="C3" s="190"/>
      <c r="D3" s="190"/>
      <c r="E3" s="190"/>
      <c r="F3" s="190"/>
      <c r="G3" s="190"/>
    </row>
    <row r="4" spans="1:15" ht="18" customHeight="1" x14ac:dyDescent="0.3">
      <c r="A4" s="200" t="s">
        <v>147</v>
      </c>
      <c r="B4" s="200"/>
      <c r="C4" s="200"/>
      <c r="D4" s="200"/>
      <c r="E4" s="200"/>
      <c r="F4" s="200"/>
      <c r="G4" s="200"/>
    </row>
    <row r="5" spans="1:15" ht="18" customHeight="1" x14ac:dyDescent="0.25">
      <c r="A5" s="27"/>
      <c r="B5" s="27"/>
      <c r="C5" s="27"/>
      <c r="D5" s="27"/>
      <c r="F5" s="27"/>
      <c r="G5" s="29" t="s">
        <v>1</v>
      </c>
    </row>
    <row r="6" spans="1:15" ht="7.5" customHeight="1" x14ac:dyDescent="0.25">
      <c r="A6" s="227" t="s">
        <v>27</v>
      </c>
      <c r="B6" s="223" t="s">
        <v>2</v>
      </c>
      <c r="C6" s="207"/>
      <c r="D6" s="225" t="s">
        <v>3</v>
      </c>
      <c r="E6" s="207"/>
      <c r="F6" s="225" t="s">
        <v>4</v>
      </c>
      <c r="G6" s="211"/>
    </row>
    <row r="7" spans="1:15" ht="15.9" customHeight="1" x14ac:dyDescent="0.25">
      <c r="A7" s="228"/>
      <c r="B7" s="224"/>
      <c r="C7" s="209"/>
      <c r="D7" s="208"/>
      <c r="E7" s="209"/>
      <c r="F7" s="226"/>
      <c r="G7" s="213"/>
    </row>
    <row r="8" spans="1:15" s="32" customFormat="1" ht="41.25" customHeight="1" x14ac:dyDescent="0.25">
      <c r="A8" s="229"/>
      <c r="B8" s="46" t="s">
        <v>6</v>
      </c>
      <c r="C8" s="47" t="s">
        <v>43</v>
      </c>
      <c r="D8" s="46" t="s">
        <v>6</v>
      </c>
      <c r="E8" s="47" t="s">
        <v>43</v>
      </c>
      <c r="F8" s="46" t="s">
        <v>6</v>
      </c>
      <c r="G8" s="48" t="s">
        <v>43</v>
      </c>
    </row>
    <row r="9" spans="1:15" ht="16.5" customHeight="1" x14ac:dyDescent="0.25"/>
    <row r="10" spans="1:15" ht="16.5" customHeight="1" x14ac:dyDescent="0.25">
      <c r="A10" s="221" t="s">
        <v>24</v>
      </c>
      <c r="B10" s="221"/>
      <c r="C10" s="221"/>
      <c r="D10" s="221"/>
      <c r="E10" s="221"/>
      <c r="F10" s="221"/>
      <c r="G10" s="221"/>
    </row>
    <row r="11" spans="1:15" ht="20.100000000000001" customHeight="1" x14ac:dyDescent="0.25">
      <c r="A11" s="40" t="s">
        <v>2</v>
      </c>
      <c r="B11" s="49">
        <f>SUM(B12:B23)</f>
        <v>20849.781083000002</v>
      </c>
      <c r="C11" s="49">
        <f>C23</f>
        <v>4409456</v>
      </c>
      <c r="D11" s="49">
        <f>SUM(D12:D23)</f>
        <v>11271.680576999999</v>
      </c>
      <c r="E11" s="49">
        <f>E23</f>
        <v>3563582</v>
      </c>
      <c r="F11" s="49">
        <f>SUM(F12:F23)</f>
        <v>2291.9826629999998</v>
      </c>
      <c r="G11" s="49">
        <f>G23</f>
        <v>742689</v>
      </c>
      <c r="I11" s="50"/>
      <c r="J11" s="50"/>
      <c r="K11" s="50"/>
      <c r="L11" s="50"/>
      <c r="M11" s="50"/>
      <c r="N11" s="50"/>
      <c r="O11" s="50"/>
    </row>
    <row r="12" spans="1:15" ht="20.100000000000001" customHeight="1" x14ac:dyDescent="0.25">
      <c r="A12" s="23" t="s">
        <v>28</v>
      </c>
      <c r="B12" s="51">
        <f>SUM(D12,F12,'173'!B11,'173'!D11,'173'!F11)</f>
        <v>1902.5399999999997</v>
      </c>
      <c r="C12" s="51">
        <f>SUM(E12,G12,'173'!C11,'173'!E11,'173'!G11)</f>
        <v>4225510</v>
      </c>
      <c r="D12" s="52">
        <v>1147.4299999999998</v>
      </c>
      <c r="E12" s="52">
        <v>3411069</v>
      </c>
      <c r="F12" s="52">
        <v>218.98000000000002</v>
      </c>
      <c r="G12" s="52">
        <v>730468</v>
      </c>
    </row>
    <row r="13" spans="1:15" ht="20.100000000000001" customHeight="1" x14ac:dyDescent="0.25">
      <c r="A13" s="23" t="s">
        <v>29</v>
      </c>
      <c r="B13" s="51">
        <f>SUM(D13,F13,'173'!B12,'173'!D12,'173'!F12)</f>
        <v>1959.18</v>
      </c>
      <c r="C13" s="51">
        <f>SUM(E13,G13,'173'!C12,'173'!E12,'173'!G12)</f>
        <v>4245893</v>
      </c>
      <c r="D13" s="52">
        <v>1105.69</v>
      </c>
      <c r="E13" s="52">
        <v>3429568</v>
      </c>
      <c r="F13" s="52">
        <v>219.17000000000002</v>
      </c>
      <c r="G13" s="52">
        <v>732312</v>
      </c>
    </row>
    <row r="14" spans="1:15" ht="20.100000000000001" customHeight="1" x14ac:dyDescent="0.25">
      <c r="A14" s="23" t="s">
        <v>30</v>
      </c>
      <c r="B14" s="51">
        <f>SUM(D14,F14,'173'!B13,'173'!D13,'173'!F13)</f>
        <v>1922.7299999999998</v>
      </c>
      <c r="C14" s="51">
        <f>SUM(E14,G14,'173'!C13,'173'!E13,'173'!G13)</f>
        <v>4263023</v>
      </c>
      <c r="D14" s="52">
        <v>1102.82</v>
      </c>
      <c r="E14" s="52">
        <v>3445452</v>
      </c>
      <c r="F14" s="52">
        <v>210.37</v>
      </c>
      <c r="G14" s="52">
        <v>733974</v>
      </c>
    </row>
    <row r="15" spans="1:15" ht="20.100000000000001" customHeight="1" x14ac:dyDescent="0.25">
      <c r="A15" s="23" t="s">
        <v>31</v>
      </c>
      <c r="B15" s="51">
        <f>SUM(D15,F15,'173'!B14,'173'!D14,'173'!F14)</f>
        <v>1851.05</v>
      </c>
      <c r="C15" s="51">
        <f>SUM(E15,G15,'173'!C14,'173'!E14,'173'!G14)</f>
        <v>4283945</v>
      </c>
      <c r="D15" s="52">
        <v>1008.89</v>
      </c>
      <c r="E15" s="52">
        <v>3464061</v>
      </c>
      <c r="F15" s="52">
        <v>202.39</v>
      </c>
      <c r="G15" s="52">
        <v>735534</v>
      </c>
    </row>
    <row r="16" spans="1:15" ht="20.100000000000001" customHeight="1" x14ac:dyDescent="0.25">
      <c r="A16" s="23" t="s">
        <v>32</v>
      </c>
      <c r="B16" s="51">
        <f>SUM(D16,F16,'173'!B15,'173'!D15,'173'!F15)</f>
        <v>1679.8300000000002</v>
      </c>
      <c r="C16" s="51">
        <f>SUM(E16,G16,'173'!C15,'173'!E15,'173'!G15)</f>
        <v>4302535</v>
      </c>
      <c r="D16" s="52">
        <v>855.47</v>
      </c>
      <c r="E16" s="52">
        <v>3482099</v>
      </c>
      <c r="F16" s="52">
        <v>203.51999999999998</v>
      </c>
      <c r="G16" s="52">
        <v>736302</v>
      </c>
    </row>
    <row r="17" spans="1:7" ht="20.100000000000001" customHeight="1" x14ac:dyDescent="0.25">
      <c r="A17" s="23" t="s">
        <v>33</v>
      </c>
      <c r="B17" s="51">
        <f>SUM(D17,F17,'173'!B16,'173'!D16,'173'!F16)</f>
        <v>1350.6084470000001</v>
      </c>
      <c r="C17" s="51">
        <f>SUM(E17,G17,'173'!C16,'173'!E16,'173'!G16)</f>
        <v>4315004</v>
      </c>
      <c r="D17" s="52">
        <v>626.35</v>
      </c>
      <c r="E17" s="52">
        <v>3494122</v>
      </c>
      <c r="F17" s="52">
        <v>153.88</v>
      </c>
      <c r="G17" s="52">
        <v>736406</v>
      </c>
    </row>
    <row r="18" spans="1:7" ht="20.100000000000001" customHeight="1" x14ac:dyDescent="0.25">
      <c r="A18" s="23" t="s">
        <v>34</v>
      </c>
      <c r="B18" s="51">
        <f>SUM(D18,F18,'173'!B17,'173'!D17,'173'!F17)</f>
        <v>1337.1898749999998</v>
      </c>
      <c r="C18" s="51">
        <f>SUM(E18,G18,'173'!C17,'173'!E17,'173'!G17)</f>
        <v>4318019</v>
      </c>
      <c r="D18" s="52">
        <v>615.674577</v>
      </c>
      <c r="E18" s="52">
        <v>3498007</v>
      </c>
      <c r="F18" s="52">
        <v>146.89766299999999</v>
      </c>
      <c r="G18" s="52">
        <v>735816</v>
      </c>
    </row>
    <row r="19" spans="1:7" ht="20.100000000000001" customHeight="1" x14ac:dyDescent="0.25">
      <c r="A19" s="23" t="s">
        <v>35</v>
      </c>
      <c r="B19" s="51">
        <f>SUM(D19,F19,'173'!B18,'173'!D18,'173'!F18)</f>
        <v>1322.0539479999998</v>
      </c>
      <c r="C19" s="51">
        <f>SUM(E19,G19,'173'!C18,'173'!E18,'173'!G18)</f>
        <v>4335625</v>
      </c>
      <c r="D19" s="52">
        <v>602.73800000000006</v>
      </c>
      <c r="E19" s="52">
        <v>3513841</v>
      </c>
      <c r="F19" s="52">
        <v>150.501</v>
      </c>
      <c r="G19" s="52">
        <v>737872</v>
      </c>
    </row>
    <row r="20" spans="1:7" ht="20.100000000000001" customHeight="1" x14ac:dyDescent="0.25">
      <c r="A20" s="23" t="s">
        <v>36</v>
      </c>
      <c r="B20" s="51">
        <f>SUM(D20,F20,'173'!B19,'173'!D19,'173'!F19)</f>
        <v>1493.98912</v>
      </c>
      <c r="C20" s="51">
        <f>SUM(E20,G20,'173'!C19,'173'!E19,'173'!G19)</f>
        <v>4358085</v>
      </c>
      <c r="D20" s="52">
        <v>740.62900000000002</v>
      </c>
      <c r="E20" s="52">
        <v>3534284</v>
      </c>
      <c r="F20" s="52">
        <v>169.95400000000001</v>
      </c>
      <c r="G20" s="52">
        <v>739196</v>
      </c>
    </row>
    <row r="21" spans="1:7" ht="20.100000000000001" customHeight="1" x14ac:dyDescent="0.25">
      <c r="A21" s="23" t="s">
        <v>37</v>
      </c>
      <c r="B21" s="51">
        <f>SUM(D21,F21,'173'!B20,'173'!D20,'173'!F20)</f>
        <v>1745.559908</v>
      </c>
      <c r="C21" s="51">
        <f>SUM(E21,G21,'173'!C20,'173'!E20,'173'!G20)</f>
        <v>4376419</v>
      </c>
      <c r="D21" s="52">
        <v>920.28800000000001</v>
      </c>
      <c r="E21" s="52">
        <v>3532824</v>
      </c>
      <c r="F21" s="52">
        <v>188.60399999999998</v>
      </c>
      <c r="G21" s="52">
        <v>740284</v>
      </c>
    </row>
    <row r="22" spans="1:7" ht="20.100000000000001" customHeight="1" x14ac:dyDescent="0.25">
      <c r="A22" s="23" t="s">
        <v>38</v>
      </c>
      <c r="B22" s="51">
        <f>SUM(D22,F22,'173'!B21,'173'!D21,'173'!F21)</f>
        <v>2050.9394000000002</v>
      </c>
      <c r="C22" s="51">
        <f>SUM(E22,G22,'173'!C21,'173'!E21,'173'!G21)</f>
        <v>4395305</v>
      </c>
      <c r="D22" s="52">
        <v>1166.9180000000001</v>
      </c>
      <c r="E22" s="52">
        <v>3550196</v>
      </c>
      <c r="F22" s="52">
        <v>209.27699999999999</v>
      </c>
      <c r="G22" s="52">
        <v>741986</v>
      </c>
    </row>
    <row r="23" spans="1:7" ht="20.100000000000001" customHeight="1" x14ac:dyDescent="0.25">
      <c r="A23" s="23" t="s">
        <v>39</v>
      </c>
      <c r="B23" s="51">
        <f>SUM(D23,F23,'173'!B22,'173'!D22,'173'!F22)</f>
        <v>2234.110385</v>
      </c>
      <c r="C23" s="51">
        <f>SUM(E23,G23,'173'!C22,'173'!E22,'173'!G22)</f>
        <v>4409456</v>
      </c>
      <c r="D23" s="52">
        <v>1378.7829999999999</v>
      </c>
      <c r="E23" s="52">
        <v>3563582</v>
      </c>
      <c r="F23" s="52">
        <v>218.43899999999999</v>
      </c>
      <c r="G23" s="52">
        <v>742689</v>
      </c>
    </row>
    <row r="24" spans="1:7" ht="15.75" customHeight="1" x14ac:dyDescent="0.25">
      <c r="A24" s="21"/>
      <c r="B24" s="21"/>
      <c r="C24" s="21"/>
      <c r="D24" s="21"/>
      <c r="E24" s="21"/>
      <c r="F24" s="21"/>
      <c r="G24" s="21"/>
    </row>
    <row r="25" spans="1:7" ht="14.25" customHeight="1" x14ac:dyDescent="0.25">
      <c r="A25" s="221" t="s">
        <v>145</v>
      </c>
      <c r="B25" s="221"/>
      <c r="C25" s="221"/>
      <c r="D25" s="221"/>
      <c r="E25" s="221"/>
      <c r="F25" s="221"/>
      <c r="G25" s="221"/>
    </row>
    <row r="26" spans="1:7" ht="20.100000000000001" customHeight="1" x14ac:dyDescent="0.25">
      <c r="A26" s="40" t="s">
        <v>2</v>
      </c>
      <c r="B26" s="49">
        <f>SUM(B27:B38)</f>
        <v>21017.11710847</v>
      </c>
      <c r="C26" s="49">
        <f>C38</f>
        <v>4685861</v>
      </c>
      <c r="D26" s="49">
        <f>SUM(D27:D38)</f>
        <v>11050.83083243</v>
      </c>
      <c r="E26" s="49">
        <f>E38</f>
        <v>3809878</v>
      </c>
      <c r="F26" s="49">
        <f>SUM(F27:F38)</f>
        <v>2284.5769247400003</v>
      </c>
      <c r="G26" s="49">
        <f>G38</f>
        <v>760193</v>
      </c>
    </row>
    <row r="27" spans="1:7" ht="20.100000000000001" customHeight="1" x14ac:dyDescent="0.25">
      <c r="A27" s="23" t="s">
        <v>28</v>
      </c>
      <c r="B27" s="51">
        <f>SUM(D27,F27,'173'!B26,'173'!D26,'173'!F26)</f>
        <v>2078.8513941299998</v>
      </c>
      <c r="C27" s="51">
        <f>SUM(E27,G27,'173'!C26,'173'!E26,'173'!G26)</f>
        <v>4429533</v>
      </c>
      <c r="D27" s="52">
        <f>SUM('176'!D28+'182'!D27)</f>
        <v>1225.26099277</v>
      </c>
      <c r="E27" s="52">
        <f>SUM('176'!E28+'182'!E27)</f>
        <v>3582916</v>
      </c>
      <c r="F27" s="52">
        <f>SUM('176'!F28+'182'!F27)</f>
        <v>221.77441507</v>
      </c>
      <c r="G27" s="52">
        <f>SUM('176'!G28+'182'!G27)</f>
        <v>743320</v>
      </c>
    </row>
    <row r="28" spans="1:7" ht="20.100000000000001" customHeight="1" x14ac:dyDescent="0.25">
      <c r="A28" s="23" t="s">
        <v>29</v>
      </c>
      <c r="B28" s="51">
        <f>SUM(D28,F28,'173'!B27,'173'!D27,'173'!F27)</f>
        <v>2083.5784396099998</v>
      </c>
      <c r="C28" s="51">
        <f>SUM(E28,G28,'173'!C27,'173'!E27,'173'!G27)</f>
        <v>4452102</v>
      </c>
      <c r="D28" s="52">
        <f>SUM('176'!D29+'182'!D28)</f>
        <v>1178.0015116300001</v>
      </c>
      <c r="E28" s="52">
        <f>SUM('176'!E29+'182'!E28)</f>
        <v>3603459</v>
      </c>
      <c r="F28" s="52">
        <f>SUM('176'!F29+'182'!F28)</f>
        <v>223.94553146999999</v>
      </c>
      <c r="G28" s="52">
        <f>SUM('176'!G29+'182'!G28)</f>
        <v>745215</v>
      </c>
    </row>
    <row r="29" spans="1:7" ht="20.100000000000001" customHeight="1" x14ac:dyDescent="0.25">
      <c r="A29" s="23" t="s">
        <v>30</v>
      </c>
      <c r="B29" s="51">
        <f>SUM(D29,F29,'173'!B28,'173'!D28,'173'!F28)</f>
        <v>1869.7803334099997</v>
      </c>
      <c r="C29" s="51">
        <f>SUM(E29,G29,'173'!C28,'173'!E28,'173'!G28)</f>
        <v>4468965</v>
      </c>
      <c r="D29" s="52">
        <f>SUM('176'!D30+'182'!D29)</f>
        <v>1041.4591444799998</v>
      </c>
      <c r="E29" s="52">
        <f>SUM('176'!E30+'182'!E29)</f>
        <v>3618491</v>
      </c>
      <c r="F29" s="52">
        <f>SUM('176'!F30+'182'!F29)</f>
        <v>197.05562689999999</v>
      </c>
      <c r="G29" s="52">
        <f>SUM('176'!G30+'182'!G29)</f>
        <v>746919</v>
      </c>
    </row>
    <row r="30" spans="1:7" ht="20.100000000000001" customHeight="1" x14ac:dyDescent="0.25">
      <c r="A30" s="23" t="s">
        <v>31</v>
      </c>
      <c r="B30" s="51">
        <f>SUM(D30,F30,'173'!B29,'173'!D29,'173'!F29)</f>
        <v>1867.30561928</v>
      </c>
      <c r="C30" s="51">
        <f>SUM(E30,G30,'173'!C29,'173'!E29,'173'!G29)</f>
        <v>4444928</v>
      </c>
      <c r="D30" s="52">
        <f>SUM('176'!D31+'182'!D30)</f>
        <v>990.96505733000004</v>
      </c>
      <c r="E30" s="52">
        <f>SUM('176'!E31+'182'!E30)</f>
        <v>3595931</v>
      </c>
      <c r="F30" s="52">
        <f>SUM('176'!F31+'182'!F30)</f>
        <v>209.58649487</v>
      </c>
      <c r="G30" s="52">
        <f>SUM('176'!G31+'182'!G30)</f>
        <v>745337</v>
      </c>
    </row>
    <row r="31" spans="1:7" ht="20.100000000000001" customHeight="1" x14ac:dyDescent="0.25">
      <c r="A31" s="23" t="s">
        <v>32</v>
      </c>
      <c r="B31" s="51">
        <f>SUM(D31,F31,'173'!B30,'173'!D30,'173'!F30)</f>
        <v>1750.4103178600001</v>
      </c>
      <c r="C31" s="51">
        <f>SUM(E31,G31,'173'!C30,'173'!E30,'173'!G30)</f>
        <v>4467088</v>
      </c>
      <c r="D31" s="52">
        <f>SUM('176'!D32+'182'!D31)</f>
        <v>895.56412999999998</v>
      </c>
      <c r="E31" s="52">
        <f>SUM('176'!E32+'182'!E31)</f>
        <v>3616472</v>
      </c>
      <c r="F31" s="52">
        <f>SUM('176'!F32+'182'!F31)</f>
        <v>194.97896992000003</v>
      </c>
      <c r="G31" s="52">
        <f>SUM('176'!G32+'182'!G31)</f>
        <v>746824</v>
      </c>
    </row>
    <row r="32" spans="1:7" ht="20.100000000000001" customHeight="1" x14ac:dyDescent="0.25">
      <c r="A32" s="23" t="s">
        <v>33</v>
      </c>
      <c r="B32" s="51">
        <f>SUM(D32,F32,'173'!B31,'173'!D31,'173'!F31)</f>
        <v>1446.20871246</v>
      </c>
      <c r="C32" s="51">
        <f>SUM(E32,G32,'173'!C31,'173'!E31,'173'!G31)</f>
        <v>4539802</v>
      </c>
      <c r="D32" s="52">
        <f>SUM('176'!D33+'182'!D32)</f>
        <v>650.76356776000011</v>
      </c>
      <c r="E32" s="52">
        <f>SUM('176'!E33+'182'!E32)</f>
        <v>3683183</v>
      </c>
      <c r="F32" s="52">
        <f>SUM('176'!F33+'182'!F32)</f>
        <v>167.03504054000001</v>
      </c>
      <c r="G32" s="52">
        <f>SUM('176'!G33+'182'!G32)</f>
        <v>752569</v>
      </c>
    </row>
    <row r="33" spans="1:7" ht="20.100000000000001" customHeight="1" x14ac:dyDescent="0.25">
      <c r="A33" s="23" t="s">
        <v>34</v>
      </c>
      <c r="B33" s="51">
        <f>SUM(D33,F33,'173'!B32,'173'!D32,'173'!F32)</f>
        <v>1309.9237304399999</v>
      </c>
      <c r="C33" s="51">
        <f>SUM(E33,G33,'173'!C32,'173'!E32,'173'!G32)</f>
        <v>4563130</v>
      </c>
      <c r="D33" s="52">
        <f>SUM('176'!D34+'182'!D33)</f>
        <v>554.75639178999995</v>
      </c>
      <c r="E33" s="52">
        <f>SUM('176'!E34+'182'!E33)</f>
        <v>3704515</v>
      </c>
      <c r="F33" s="52">
        <f>SUM('176'!F34+'182'!F33)</f>
        <v>145.57698398000002</v>
      </c>
      <c r="G33" s="52">
        <f>SUM('176'!G34+'182'!G33)</f>
        <v>754386</v>
      </c>
    </row>
    <row r="34" spans="1:7" ht="20.100000000000001" customHeight="1" x14ac:dyDescent="0.25">
      <c r="A34" s="23" t="s">
        <v>35</v>
      </c>
      <c r="B34" s="51">
        <f>SUM(D34,F34,'173'!B33,'173'!D33,'173'!F33)</f>
        <v>1218.5938181500003</v>
      </c>
      <c r="C34" s="51">
        <f>SUM(E34,G34,'173'!C33,'173'!E33,'173'!G33)</f>
        <v>4581338</v>
      </c>
      <c r="D34" s="52">
        <f>SUM('176'!D35+'182'!D34)</f>
        <v>510.96939313999997</v>
      </c>
      <c r="E34" s="52">
        <f>SUM('176'!E35+'182'!E34)</f>
        <v>3720599</v>
      </c>
      <c r="F34" s="52">
        <f>SUM('176'!F35+'182'!F34)</f>
        <v>132.67335507999999</v>
      </c>
      <c r="G34" s="52">
        <f>SUM('176'!G35+'182'!G34)</f>
        <v>756430</v>
      </c>
    </row>
    <row r="35" spans="1:7" ht="20.100000000000001" customHeight="1" x14ac:dyDescent="0.25">
      <c r="A35" s="23" t="s">
        <v>36</v>
      </c>
      <c r="B35" s="51">
        <f>SUM(D35,F35,'173'!B34,'173'!D34,'173'!F34)</f>
        <v>1311.13947145</v>
      </c>
      <c r="C35" s="51">
        <f>SUM(E35,G35,'173'!C34,'173'!E34,'173'!G34)</f>
        <v>4609363</v>
      </c>
      <c r="D35" s="52">
        <f>SUM('176'!D36+'182'!D35)</f>
        <v>581.85482428</v>
      </c>
      <c r="E35" s="52">
        <f>SUM('176'!E36+'182'!E35)</f>
        <v>3747573</v>
      </c>
      <c r="F35" s="52">
        <f>SUM('176'!F36+'182'!F35)</f>
        <v>147.89143783999998</v>
      </c>
      <c r="G35" s="52">
        <f>SUM('176'!G36+'182'!G35)</f>
        <v>758595</v>
      </c>
    </row>
    <row r="36" spans="1:7" ht="20.100000000000001" customHeight="1" x14ac:dyDescent="0.25">
      <c r="A36" s="23" t="s">
        <v>37</v>
      </c>
      <c r="B36" s="51">
        <f>SUM(D36,F36,'173'!B35,'173'!D35,'173'!F35)</f>
        <v>1751.1014902499999</v>
      </c>
      <c r="C36" s="51">
        <f>SUM(E36,G36,'173'!C35,'173'!E35,'173'!G35)</f>
        <v>4641040</v>
      </c>
      <c r="D36" s="52">
        <f>SUM('176'!D37+'182'!D36)</f>
        <v>891.56797254999992</v>
      </c>
      <c r="E36" s="52">
        <f>SUM('176'!E37+'182'!E36)</f>
        <v>3775675</v>
      </c>
      <c r="F36" s="52">
        <f>SUM('176'!F37+'182'!F36)</f>
        <v>195.33556031000001</v>
      </c>
      <c r="G36" s="52">
        <f>SUM('176'!G37+'182'!G36)</f>
        <v>760856</v>
      </c>
    </row>
    <row r="37" spans="1:7" ht="20.100000000000001" customHeight="1" x14ac:dyDescent="0.25">
      <c r="A37" s="23" t="s">
        <v>38</v>
      </c>
      <c r="B37" s="51">
        <f>SUM(D37,F37,'173'!B36,'173'!D36,'173'!F36)</f>
        <v>2097.3183046700001</v>
      </c>
      <c r="C37" s="51">
        <f>SUM(E37,G37,'173'!C36,'173'!E36,'173'!G36)</f>
        <v>4664121</v>
      </c>
      <c r="D37" s="52">
        <f>SUM('176'!D38+'182'!D37)</f>
        <v>1178.7878993300001</v>
      </c>
      <c r="E37" s="52">
        <f>SUM('176'!E38+'182'!E37)</f>
        <v>3796393</v>
      </c>
      <c r="F37" s="52">
        <f>SUM('176'!F38+'182'!F37)</f>
        <v>221.46647622</v>
      </c>
      <c r="G37" s="52">
        <f>SUM('176'!G38+'182'!G37)</f>
        <v>763134</v>
      </c>
    </row>
    <row r="38" spans="1:7" ht="20.100000000000001" customHeight="1" x14ac:dyDescent="0.25">
      <c r="A38" s="53" t="s">
        <v>39</v>
      </c>
      <c r="B38" s="54">
        <f>SUM(D38,F38,'173'!B37,'173'!D37,'173'!F37)</f>
        <v>2232.9054767600001</v>
      </c>
      <c r="C38" s="54">
        <f>SUM(E38,G38,'173'!C37,'173'!E37,'173'!G37)</f>
        <v>4685861</v>
      </c>
      <c r="D38" s="54">
        <f>SUM('176'!D39+'182'!D38)</f>
        <v>1350.8799473700001</v>
      </c>
      <c r="E38" s="54">
        <f>SUM('176'!E39+'182'!E38)</f>
        <v>3809878</v>
      </c>
      <c r="F38" s="54">
        <f>SUM('176'!F39+'182'!F38)</f>
        <v>227.25703253999998</v>
      </c>
      <c r="G38" s="54">
        <f>SUM('176'!G39+'182'!G38)</f>
        <v>760193</v>
      </c>
    </row>
    <row r="39" spans="1:7" ht="13.5" customHeight="1" x14ac:dyDescent="0.25">
      <c r="B39" s="7"/>
      <c r="C39" s="7"/>
      <c r="D39" s="7"/>
      <c r="E39" s="7"/>
      <c r="F39" s="7"/>
      <c r="G39" s="12" t="s">
        <v>202</v>
      </c>
    </row>
    <row r="40" spans="1:7" ht="13.5" customHeight="1" x14ac:dyDescent="0.25">
      <c r="A40" s="55"/>
    </row>
    <row r="41" spans="1:7" ht="13.5" customHeight="1" x14ac:dyDescent="0.25"/>
    <row r="42" spans="1:7" ht="13.5" customHeight="1" x14ac:dyDescent="0.25"/>
    <row r="43" spans="1:7" ht="13.5" customHeight="1" x14ac:dyDescent="0.25"/>
    <row r="44" spans="1:7" ht="13.5" customHeight="1" x14ac:dyDescent="0.25"/>
    <row r="45" spans="1:7" ht="13.5" customHeight="1" x14ac:dyDescent="0.25"/>
    <row r="46" spans="1:7" ht="13.5" customHeight="1" x14ac:dyDescent="0.25"/>
    <row r="47" spans="1:7" ht="13.5" customHeight="1" x14ac:dyDescent="0.25"/>
  </sheetData>
  <mergeCells count="10">
    <mergeCell ref="A10:G10"/>
    <mergeCell ref="A25:G25"/>
    <mergeCell ref="A1:G1"/>
    <mergeCell ref="A2:G2"/>
    <mergeCell ref="A3:G3"/>
    <mergeCell ref="A4:G4"/>
    <mergeCell ref="B6:C7"/>
    <mergeCell ref="D6:E7"/>
    <mergeCell ref="F6:G7"/>
    <mergeCell ref="A6:A8"/>
  </mergeCells>
  <printOptions horizontalCentered="1"/>
  <pageMargins left="0.6" right="0.6" top="0.5" bottom="0.5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7"/>
  <sheetViews>
    <sheetView showGridLines="0" view="pageBreakPreview" zoomScale="80" zoomScaleSheetLayoutView="80" workbookViewId="0">
      <selection activeCell="A3" sqref="A3:G4"/>
    </sheetView>
  </sheetViews>
  <sheetFormatPr defaultColWidth="8.58203125" defaultRowHeight="13.2" x14ac:dyDescent="0.25"/>
  <cols>
    <col min="1" max="1" width="7.9140625" style="5" customWidth="1"/>
    <col min="2" max="2" width="10.9140625" style="5" customWidth="1"/>
    <col min="3" max="3" width="9.9140625" style="5" customWidth="1"/>
    <col min="4" max="4" width="10.75" style="5" customWidth="1"/>
    <col min="5" max="5" width="9" style="5" customWidth="1"/>
    <col min="6" max="6" width="10.75" style="5" customWidth="1"/>
    <col min="7" max="7" width="9.33203125" style="5" customWidth="1"/>
    <col min="8" max="8" width="8.58203125" style="5" customWidth="1"/>
    <col min="9" max="16384" width="8.58203125" style="5"/>
  </cols>
  <sheetData>
    <row r="1" spans="1:8" ht="20.25" customHeight="1" x14ac:dyDescent="0.25">
      <c r="A1" s="189">
        <v>177</v>
      </c>
      <c r="B1" s="189"/>
      <c r="C1" s="189"/>
      <c r="D1" s="189"/>
      <c r="E1" s="189"/>
      <c r="F1" s="189"/>
      <c r="G1" s="189"/>
    </row>
    <row r="2" spans="1:8" ht="18" customHeight="1" x14ac:dyDescent="0.3">
      <c r="A2" s="219" t="s">
        <v>0</v>
      </c>
      <c r="B2" s="219"/>
      <c r="C2" s="219"/>
      <c r="D2" s="219"/>
      <c r="E2" s="219"/>
      <c r="F2" s="219"/>
      <c r="G2" s="219"/>
    </row>
    <row r="3" spans="1:8" ht="24.75" customHeight="1" x14ac:dyDescent="0.3">
      <c r="A3" s="190" t="s">
        <v>40</v>
      </c>
      <c r="B3" s="190"/>
      <c r="C3" s="190"/>
      <c r="D3" s="190"/>
      <c r="E3" s="190"/>
      <c r="F3" s="190"/>
      <c r="G3" s="190"/>
      <c r="H3" s="3"/>
    </row>
    <row r="4" spans="1:8" ht="18" customHeight="1" x14ac:dyDescent="0.3">
      <c r="A4" s="200" t="s">
        <v>147</v>
      </c>
      <c r="B4" s="200"/>
      <c r="C4" s="200"/>
      <c r="D4" s="200"/>
      <c r="E4" s="200"/>
      <c r="F4" s="200"/>
      <c r="G4" s="200"/>
    </row>
    <row r="5" spans="1:8" ht="18" customHeight="1" x14ac:dyDescent="0.25">
      <c r="A5" s="27"/>
      <c r="B5" s="27"/>
      <c r="C5" s="27"/>
      <c r="D5" s="27"/>
      <c r="F5" s="27"/>
      <c r="G5" s="29" t="s">
        <v>1</v>
      </c>
    </row>
    <row r="6" spans="1:8" ht="15.9" customHeight="1" x14ac:dyDescent="0.25">
      <c r="A6" s="56"/>
      <c r="B6" s="232" t="s">
        <v>10</v>
      </c>
      <c r="C6" s="233"/>
      <c r="D6" s="232" t="s">
        <v>41</v>
      </c>
      <c r="E6" s="233"/>
      <c r="F6" s="232" t="s">
        <v>177</v>
      </c>
      <c r="G6" s="233"/>
    </row>
    <row r="7" spans="1:8" s="32" customFormat="1" ht="26.4" x14ac:dyDescent="0.25">
      <c r="A7" s="57" t="s">
        <v>27</v>
      </c>
      <c r="B7" s="58" t="s">
        <v>6</v>
      </c>
      <c r="C7" s="48" t="s">
        <v>43</v>
      </c>
      <c r="D7" s="58" t="s">
        <v>6</v>
      </c>
      <c r="E7" s="48" t="s">
        <v>43</v>
      </c>
      <c r="F7" s="58" t="s">
        <v>6</v>
      </c>
      <c r="G7" s="48" t="s">
        <v>43</v>
      </c>
    </row>
    <row r="8" spans="1:8" x14ac:dyDescent="0.25">
      <c r="A8" s="234" t="s">
        <v>24</v>
      </c>
      <c r="B8" s="234"/>
      <c r="C8" s="234"/>
      <c r="D8" s="234"/>
      <c r="E8" s="234"/>
      <c r="F8" s="234"/>
      <c r="G8" s="234"/>
    </row>
    <row r="9" spans="1:8" ht="14.25" customHeight="1" x14ac:dyDescent="0.25">
      <c r="A9" s="59"/>
      <c r="B9" s="59"/>
      <c r="C9" s="59"/>
      <c r="D9" s="59"/>
      <c r="E9" s="59"/>
      <c r="F9" s="59"/>
      <c r="G9" s="59"/>
    </row>
    <row r="10" spans="1:8" ht="16.5" customHeight="1" x14ac:dyDescent="0.25">
      <c r="A10" s="40" t="s">
        <v>2</v>
      </c>
      <c r="B10" s="19">
        <f>SUM(B11:B22)</f>
        <v>5348.9468599999991</v>
      </c>
      <c r="C10" s="19">
        <f>C22</f>
        <v>48246</v>
      </c>
      <c r="D10" s="19">
        <f>SUM(D11:D22)</f>
        <v>768.96531099999993</v>
      </c>
      <c r="E10" s="19">
        <f>E22</f>
        <v>25349</v>
      </c>
      <c r="F10" s="19">
        <f>SUM(F11:F22)</f>
        <v>1168.205672</v>
      </c>
      <c r="G10" s="19">
        <f>G22</f>
        <v>29590</v>
      </c>
    </row>
    <row r="11" spans="1:8" ht="20.100000000000001" customHeight="1" x14ac:dyDescent="0.25">
      <c r="A11" s="23" t="s">
        <v>42</v>
      </c>
      <c r="B11" s="60">
        <v>368.82</v>
      </c>
      <c r="C11" s="60">
        <v>48860</v>
      </c>
      <c r="D11" s="60">
        <v>74.98</v>
      </c>
      <c r="E11" s="60">
        <v>32036</v>
      </c>
      <c r="F11" s="60">
        <v>92.33</v>
      </c>
      <c r="G11" s="60">
        <v>3077</v>
      </c>
    </row>
    <row r="12" spans="1:8" ht="20.100000000000001" customHeight="1" x14ac:dyDescent="0.25">
      <c r="A12" s="23" t="s">
        <v>29</v>
      </c>
      <c r="B12" s="60">
        <v>461.44</v>
      </c>
      <c r="C12" s="60">
        <v>48968</v>
      </c>
      <c r="D12" s="60">
        <v>75.55</v>
      </c>
      <c r="E12" s="60">
        <v>32052</v>
      </c>
      <c r="F12" s="60">
        <v>97.33</v>
      </c>
      <c r="G12" s="60">
        <v>2993</v>
      </c>
    </row>
    <row r="13" spans="1:8" ht="20.100000000000001" customHeight="1" x14ac:dyDescent="0.25">
      <c r="A13" s="23" t="s">
        <v>30</v>
      </c>
      <c r="B13" s="60">
        <v>439.89</v>
      </c>
      <c r="C13" s="60">
        <v>48593</v>
      </c>
      <c r="D13" s="60">
        <v>74.33</v>
      </c>
      <c r="E13" s="60">
        <v>32065</v>
      </c>
      <c r="F13" s="60">
        <v>95.32</v>
      </c>
      <c r="G13" s="60">
        <v>2939</v>
      </c>
    </row>
    <row r="14" spans="1:8" ht="20.100000000000001" customHeight="1" x14ac:dyDescent="0.25">
      <c r="A14" s="23" t="s">
        <v>31</v>
      </c>
      <c r="B14" s="60">
        <v>473.61</v>
      </c>
      <c r="C14" s="60">
        <v>48574</v>
      </c>
      <c r="D14" s="60">
        <v>71.23</v>
      </c>
      <c r="E14" s="60">
        <v>32009</v>
      </c>
      <c r="F14" s="60">
        <v>94.93</v>
      </c>
      <c r="G14" s="60">
        <v>3767</v>
      </c>
    </row>
    <row r="15" spans="1:8" ht="20.100000000000001" customHeight="1" x14ac:dyDescent="0.25">
      <c r="A15" s="23" t="s">
        <v>32</v>
      </c>
      <c r="B15" s="60">
        <v>473.14</v>
      </c>
      <c r="C15" s="60">
        <v>48603</v>
      </c>
      <c r="D15" s="60">
        <v>64.05</v>
      </c>
      <c r="E15" s="60">
        <v>31970</v>
      </c>
      <c r="F15" s="60">
        <v>83.65</v>
      </c>
      <c r="G15" s="60">
        <v>3561</v>
      </c>
    </row>
    <row r="16" spans="1:8" ht="20.100000000000001" customHeight="1" x14ac:dyDescent="0.25">
      <c r="A16" s="23" t="s">
        <v>33</v>
      </c>
      <c r="B16" s="60">
        <v>435.47</v>
      </c>
      <c r="C16" s="60">
        <v>48710</v>
      </c>
      <c r="D16" s="60">
        <v>69.27</v>
      </c>
      <c r="E16" s="60">
        <v>32001</v>
      </c>
      <c r="F16" s="60">
        <v>65.638446999999999</v>
      </c>
      <c r="G16" s="60">
        <v>3765</v>
      </c>
    </row>
    <row r="17" spans="1:8" ht="20.100000000000001" customHeight="1" x14ac:dyDescent="0.25">
      <c r="A17" s="23" t="s">
        <v>34</v>
      </c>
      <c r="B17" s="60">
        <v>438.38386000000003</v>
      </c>
      <c r="C17" s="60">
        <v>48766</v>
      </c>
      <c r="D17" s="60">
        <v>70.471311</v>
      </c>
      <c r="E17" s="60">
        <v>31882</v>
      </c>
      <c r="F17" s="60">
        <v>65.762463999999994</v>
      </c>
      <c r="G17" s="60">
        <v>3548</v>
      </c>
    </row>
    <row r="18" spans="1:8" ht="20.100000000000001" customHeight="1" x14ac:dyDescent="0.25">
      <c r="A18" s="23" t="s">
        <v>35</v>
      </c>
      <c r="B18" s="60">
        <v>434.666</v>
      </c>
      <c r="C18" s="60">
        <v>48856</v>
      </c>
      <c r="D18" s="60">
        <v>67.225999999999999</v>
      </c>
      <c r="E18" s="60">
        <v>32015</v>
      </c>
      <c r="F18" s="60">
        <v>66.922948000000005</v>
      </c>
      <c r="G18" s="60">
        <v>3041</v>
      </c>
    </row>
    <row r="19" spans="1:8" ht="20.100000000000001" customHeight="1" x14ac:dyDescent="0.25">
      <c r="A19" s="23" t="s">
        <v>36</v>
      </c>
      <c r="B19" s="60">
        <v>444.464</v>
      </c>
      <c r="C19" s="60">
        <v>48988</v>
      </c>
      <c r="D19" s="60">
        <v>64.512</v>
      </c>
      <c r="E19" s="60">
        <v>32023</v>
      </c>
      <c r="F19" s="60">
        <v>74.430120000000002</v>
      </c>
      <c r="G19" s="60">
        <v>3594</v>
      </c>
    </row>
    <row r="20" spans="1:8" ht="20.100000000000001" customHeight="1" x14ac:dyDescent="0.25">
      <c r="A20" s="23" t="s">
        <v>37</v>
      </c>
      <c r="B20" s="60">
        <v>462.08799999999997</v>
      </c>
      <c r="C20" s="60">
        <v>48080</v>
      </c>
      <c r="D20" s="60">
        <v>40.388999999999996</v>
      </c>
      <c r="E20" s="60">
        <v>25330</v>
      </c>
      <c r="F20" s="60">
        <v>134.19090799999998</v>
      </c>
      <c r="G20" s="60">
        <v>29901</v>
      </c>
    </row>
    <row r="21" spans="1:8" ht="20.100000000000001" customHeight="1" x14ac:dyDescent="0.25">
      <c r="A21" s="23" t="s">
        <v>38</v>
      </c>
      <c r="B21" s="60">
        <v>478.10599999999999</v>
      </c>
      <c r="C21" s="60">
        <v>48187</v>
      </c>
      <c r="D21" s="60">
        <v>48.625</v>
      </c>
      <c r="E21" s="60">
        <v>25342</v>
      </c>
      <c r="F21" s="60">
        <v>148.01339999999999</v>
      </c>
      <c r="G21" s="60">
        <v>29594</v>
      </c>
    </row>
    <row r="22" spans="1:8" ht="20.100000000000001" customHeight="1" x14ac:dyDescent="0.25">
      <c r="A22" s="24" t="s">
        <v>39</v>
      </c>
      <c r="B22" s="60">
        <v>438.86900000000003</v>
      </c>
      <c r="C22" s="60">
        <v>48246</v>
      </c>
      <c r="D22" s="60">
        <v>48.332000000000001</v>
      </c>
      <c r="E22" s="60">
        <v>25349</v>
      </c>
      <c r="F22" s="60">
        <v>149.68738500000001</v>
      </c>
      <c r="G22" s="60">
        <v>29590</v>
      </c>
      <c r="H22" s="21"/>
    </row>
    <row r="23" spans="1:8" x14ac:dyDescent="0.25">
      <c r="B23" s="21"/>
      <c r="C23" s="21"/>
      <c r="D23" s="21"/>
      <c r="E23" s="21"/>
      <c r="F23" s="21"/>
      <c r="G23" s="21"/>
    </row>
    <row r="24" spans="1:8" x14ac:dyDescent="0.25">
      <c r="A24" s="234" t="s">
        <v>145</v>
      </c>
      <c r="B24" s="234"/>
      <c r="C24" s="234"/>
      <c r="D24" s="234"/>
      <c r="E24" s="234"/>
      <c r="F24" s="234"/>
      <c r="G24" s="234"/>
    </row>
    <row r="25" spans="1:8" ht="16.5" customHeight="1" x14ac:dyDescent="0.25">
      <c r="A25" s="40" t="s">
        <v>2</v>
      </c>
      <c r="B25" s="19">
        <f>SUM(B26:B37)</f>
        <v>5577.1150474999995</v>
      </c>
      <c r="C25" s="19">
        <f>C37</f>
        <v>49022</v>
      </c>
      <c r="D25" s="19">
        <f>SUM(D26:D37)</f>
        <v>505.30430379999996</v>
      </c>
      <c r="E25" s="19">
        <f>E37</f>
        <v>26033</v>
      </c>
      <c r="F25" s="19">
        <f>SUM(F26:F37)</f>
        <v>1599.2900000000002</v>
      </c>
      <c r="G25" s="19">
        <f>G37</f>
        <v>40735</v>
      </c>
    </row>
    <row r="26" spans="1:8" ht="20.100000000000001" customHeight="1" x14ac:dyDescent="0.25">
      <c r="A26" s="23" t="s">
        <v>42</v>
      </c>
      <c r="B26" s="60">
        <f>SUM('177'!B29+'183'!B29)</f>
        <v>437.6784518</v>
      </c>
      <c r="C26" s="60">
        <f>SUM('177'!C29+'183'!C29)</f>
        <v>48326</v>
      </c>
      <c r="D26" s="60">
        <f>SUM('177'!D29+'183'!D29)</f>
        <v>47.853534490000001</v>
      </c>
      <c r="E26" s="60">
        <f>SUM('177'!E29+'183'!E29)</f>
        <v>25376</v>
      </c>
      <c r="F26" s="60">
        <f>SUM('177'!F29+'183'!F29)</f>
        <v>146.28399999999999</v>
      </c>
      <c r="G26" s="60">
        <f>SUM('177'!G29+'183'!G29)</f>
        <v>29595</v>
      </c>
    </row>
    <row r="27" spans="1:8" ht="20.100000000000001" customHeight="1" x14ac:dyDescent="0.25">
      <c r="A27" s="23" t="s">
        <v>29</v>
      </c>
      <c r="B27" s="60">
        <f>SUM('177'!B30+'183'!B30)</f>
        <v>485.05441257999996</v>
      </c>
      <c r="C27" s="60">
        <f>SUM('177'!C30+'183'!C30)</f>
        <v>48375</v>
      </c>
      <c r="D27" s="60">
        <f>SUM('177'!D30+'183'!D30)</f>
        <v>49.159983929999996</v>
      </c>
      <c r="E27" s="60">
        <f>SUM('177'!E30+'183'!E30)</f>
        <v>25394</v>
      </c>
      <c r="F27" s="60">
        <f>SUM('177'!F30+'183'!F30)</f>
        <v>147.417</v>
      </c>
      <c r="G27" s="60">
        <f>SUM('177'!G30+'183'!G30)</f>
        <v>29659</v>
      </c>
    </row>
    <row r="28" spans="1:8" ht="20.100000000000001" customHeight="1" x14ac:dyDescent="0.25">
      <c r="A28" s="23" t="s">
        <v>30</v>
      </c>
      <c r="B28" s="60">
        <f>SUM('177'!B31+'183'!B31)</f>
        <v>439.15033767</v>
      </c>
      <c r="C28" s="60">
        <f>SUM('177'!C31+'183'!C31)</f>
        <v>48478</v>
      </c>
      <c r="D28" s="60">
        <f>SUM('177'!D31+'183'!D31)</f>
        <v>48.914224359999999</v>
      </c>
      <c r="E28" s="60">
        <f>SUM('177'!E31+'183'!E31)</f>
        <v>25423</v>
      </c>
      <c r="F28" s="60">
        <f>SUM('177'!F31+'183'!F31)</f>
        <v>143.20099999999999</v>
      </c>
      <c r="G28" s="60">
        <f>SUM('177'!G31+'183'!G31)</f>
        <v>29654</v>
      </c>
    </row>
    <row r="29" spans="1:8" ht="20.100000000000001" customHeight="1" x14ac:dyDescent="0.25">
      <c r="A29" s="23" t="s">
        <v>31</v>
      </c>
      <c r="B29" s="60">
        <f>SUM('177'!B32+'183'!B32)</f>
        <v>480.67688550000008</v>
      </c>
      <c r="C29" s="60">
        <f>SUM('177'!C32+'183'!C32)</f>
        <v>48570</v>
      </c>
      <c r="D29" s="60">
        <f>SUM('177'!D32+'183'!D32)</f>
        <v>42.653181580000002</v>
      </c>
      <c r="E29" s="60">
        <f>SUM('177'!E32+'183'!E32)</f>
        <v>25427</v>
      </c>
      <c r="F29" s="60">
        <f>SUM('177'!F32+'183'!F32)</f>
        <v>143.42400000000001</v>
      </c>
      <c r="G29" s="60">
        <f>SUM('177'!G32+'183'!G32)</f>
        <v>29663</v>
      </c>
    </row>
    <row r="30" spans="1:8" ht="20.100000000000001" customHeight="1" x14ac:dyDescent="0.25">
      <c r="A30" s="23" t="s">
        <v>32</v>
      </c>
      <c r="B30" s="60">
        <f>SUM('177'!B33+'183'!B33)</f>
        <v>487.52667157999997</v>
      </c>
      <c r="C30" s="60">
        <f>SUM('177'!C33+'183'!C33)</f>
        <v>48685</v>
      </c>
      <c r="D30" s="60">
        <f>SUM('177'!D33+'183'!D33)</f>
        <v>39.905546360000002</v>
      </c>
      <c r="E30" s="60">
        <f>SUM('177'!E33+'183'!E33)</f>
        <v>25457</v>
      </c>
      <c r="F30" s="60">
        <f>SUM('177'!F33+'183'!F33)</f>
        <v>132.435</v>
      </c>
      <c r="G30" s="60">
        <f>SUM('177'!G33+'183'!G33)</f>
        <v>29650</v>
      </c>
    </row>
    <row r="31" spans="1:8" ht="20.100000000000001" customHeight="1" x14ac:dyDescent="0.25">
      <c r="A31" s="23" t="s">
        <v>33</v>
      </c>
      <c r="B31" s="60">
        <f>SUM('177'!B34+'183'!B34)</f>
        <v>464.57599240999997</v>
      </c>
      <c r="C31" s="60">
        <f>SUM('177'!C34+'183'!C34)</f>
        <v>48893</v>
      </c>
      <c r="D31" s="60">
        <f>SUM('177'!D34+'183'!D34)</f>
        <v>40.01611175</v>
      </c>
      <c r="E31" s="60">
        <f>SUM('177'!E34+'183'!E34)</f>
        <v>25429</v>
      </c>
      <c r="F31" s="60">
        <f>SUM('177'!F34+'183'!F34)</f>
        <v>123.818</v>
      </c>
      <c r="G31" s="60">
        <f>SUM('177'!G34+'183'!G34)</f>
        <v>29728</v>
      </c>
    </row>
    <row r="32" spans="1:8" ht="20.100000000000001" customHeight="1" x14ac:dyDescent="0.25">
      <c r="A32" s="23" t="s">
        <v>34</v>
      </c>
      <c r="B32" s="60">
        <f>SUM('177'!B35+'183'!B35)</f>
        <v>453.81613541999997</v>
      </c>
      <c r="C32" s="60">
        <f>SUM('177'!C35+'183'!C35)</f>
        <v>49010</v>
      </c>
      <c r="D32" s="60">
        <f>SUM('177'!D35+'183'!D35)</f>
        <v>39.342219249999999</v>
      </c>
      <c r="E32" s="60">
        <f>SUM('177'!E35+'183'!E35)</f>
        <v>25436</v>
      </c>
      <c r="F32" s="60">
        <f>SUM('177'!F35+'183'!F35)</f>
        <v>116.432</v>
      </c>
      <c r="G32" s="60">
        <f>SUM('177'!G35+'183'!G35)</f>
        <v>29783</v>
      </c>
    </row>
    <row r="33" spans="1:9" ht="20.100000000000001" customHeight="1" x14ac:dyDescent="0.25">
      <c r="A33" s="23" t="s">
        <v>35</v>
      </c>
      <c r="B33" s="60">
        <f>SUM('177'!B36+'183'!B36)</f>
        <v>426.90097389000005</v>
      </c>
      <c r="C33" s="60">
        <f>SUM('177'!C36+'183'!C36)</f>
        <v>49054</v>
      </c>
      <c r="D33" s="60">
        <f>SUM('177'!D36+'183'!D36)</f>
        <v>36.910096039999999</v>
      </c>
      <c r="E33" s="60">
        <f>SUM('177'!E36+'183'!E36)</f>
        <v>25566</v>
      </c>
      <c r="F33" s="60">
        <f>SUM('177'!F36+'183'!F36)</f>
        <v>111.14</v>
      </c>
      <c r="G33" s="60">
        <f>SUM('177'!G36+'183'!G36)</f>
        <v>29689</v>
      </c>
    </row>
    <row r="34" spans="1:9" ht="20.100000000000001" customHeight="1" x14ac:dyDescent="0.25">
      <c r="A34" s="23" t="s">
        <v>36</v>
      </c>
      <c r="B34" s="60">
        <f>SUM('177'!B37+'183'!B37)</f>
        <v>437.43050427999998</v>
      </c>
      <c r="C34" s="60">
        <f>SUM('177'!C37+'183'!C37)</f>
        <v>47915</v>
      </c>
      <c r="D34" s="60">
        <f>SUM('177'!D37+'183'!D37)</f>
        <v>34.273705050000004</v>
      </c>
      <c r="E34" s="60">
        <f>SUM('177'!E37+'183'!E37)</f>
        <v>25861</v>
      </c>
      <c r="F34" s="60">
        <f>SUM('177'!F37+'183'!F37)</f>
        <v>109.68899999999999</v>
      </c>
      <c r="G34" s="60">
        <f>SUM('177'!G37+'183'!G37)</f>
        <v>29419</v>
      </c>
    </row>
    <row r="35" spans="1:9" ht="20.100000000000001" customHeight="1" x14ac:dyDescent="0.25">
      <c r="A35" s="23" t="s">
        <v>37</v>
      </c>
      <c r="B35" s="60">
        <f>SUM('177'!B38+'183'!B38)</f>
        <v>490.98014576000003</v>
      </c>
      <c r="C35" s="60">
        <f>SUM('177'!C38+'183'!C38)</f>
        <v>49163</v>
      </c>
      <c r="D35" s="60">
        <f>SUM('177'!D38+'183'!D38)</f>
        <v>36.869811630000001</v>
      </c>
      <c r="E35" s="60">
        <f>SUM('177'!E38+'183'!E38)</f>
        <v>26317</v>
      </c>
      <c r="F35" s="60">
        <f>SUM('177'!F38+'183'!F38)</f>
        <v>136.34800000000001</v>
      </c>
      <c r="G35" s="60">
        <f>SUM('177'!G38+'183'!G38)</f>
        <v>29029</v>
      </c>
    </row>
    <row r="36" spans="1:9" ht="20.100000000000001" customHeight="1" x14ac:dyDescent="0.25">
      <c r="A36" s="23" t="s">
        <v>38</v>
      </c>
      <c r="B36" s="60">
        <f>SUM('177'!B39+'183'!B39)</f>
        <v>513.77090303</v>
      </c>
      <c r="C36" s="60">
        <f>SUM('177'!C39+'183'!C39)</f>
        <v>49205</v>
      </c>
      <c r="D36" s="60">
        <f>SUM('177'!D39+'183'!D39)</f>
        <v>40.438026090000001</v>
      </c>
      <c r="E36" s="60">
        <f>SUM('177'!E39+'183'!E39)</f>
        <v>26333</v>
      </c>
      <c r="F36" s="60">
        <f>SUM('177'!F39+'183'!F39)</f>
        <v>142.85500000000002</v>
      </c>
      <c r="G36" s="60">
        <f>SUM('177'!G39+'183'!G39)</f>
        <v>29056</v>
      </c>
    </row>
    <row r="37" spans="1:9" ht="20.100000000000001" customHeight="1" x14ac:dyDescent="0.25">
      <c r="A37" s="53" t="s">
        <v>39</v>
      </c>
      <c r="B37" s="61">
        <f>SUM('177'!B40+'183'!B40)</f>
        <v>459.55363358</v>
      </c>
      <c r="C37" s="61">
        <f>SUM('177'!C40+'183'!C40)</f>
        <v>49022</v>
      </c>
      <c r="D37" s="61">
        <f>SUM('177'!D40+'183'!D40)</f>
        <v>48.967863270000002</v>
      </c>
      <c r="E37" s="61">
        <f>SUM('177'!E40+'183'!E40)</f>
        <v>26033</v>
      </c>
      <c r="F37" s="61">
        <f>SUM('177'!F40+'183'!F40)</f>
        <v>146.24700000000001</v>
      </c>
      <c r="G37" s="61">
        <f>SUM('177'!G40+'183'!G40)</f>
        <v>40735</v>
      </c>
    </row>
    <row r="38" spans="1:9" ht="15" customHeight="1" x14ac:dyDescent="0.25">
      <c r="A38" s="22" t="s">
        <v>176</v>
      </c>
      <c r="G38" s="12" t="s">
        <v>13</v>
      </c>
      <c r="I38" s="22"/>
    </row>
    <row r="39" spans="1:9" ht="15" customHeight="1" x14ac:dyDescent="0.25">
      <c r="A39" s="230" t="s">
        <v>205</v>
      </c>
      <c r="B39" s="230"/>
      <c r="C39" s="230"/>
      <c r="D39" s="230"/>
      <c r="E39" s="230"/>
      <c r="F39" s="230"/>
      <c r="G39" s="230"/>
    </row>
    <row r="40" spans="1:9" ht="15" customHeight="1" x14ac:dyDescent="0.25">
      <c r="A40" s="231" t="s">
        <v>175</v>
      </c>
      <c r="B40" s="201"/>
      <c r="C40" s="201"/>
      <c r="D40" s="201"/>
      <c r="E40" s="201"/>
      <c r="F40" s="201"/>
      <c r="G40" s="201"/>
    </row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</sheetData>
  <mergeCells count="11">
    <mergeCell ref="A39:G39"/>
    <mergeCell ref="A40:G40"/>
    <mergeCell ref="A1:G1"/>
    <mergeCell ref="A2:G2"/>
    <mergeCell ref="A3:G3"/>
    <mergeCell ref="A4:G4"/>
    <mergeCell ref="B6:C6"/>
    <mergeCell ref="D6:E6"/>
    <mergeCell ref="F6:G6"/>
    <mergeCell ref="A8:G8"/>
    <mergeCell ref="A24:G24"/>
  </mergeCells>
  <printOptions horizontalCentered="1"/>
  <pageMargins left="0.6" right="0.6" top="0.5" bottom="0.5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1"/>
  <sheetViews>
    <sheetView view="pageBreakPreview" zoomScale="80" zoomScaleSheetLayoutView="80" workbookViewId="0">
      <selection activeCell="A3" sqref="A3:E5"/>
    </sheetView>
  </sheetViews>
  <sheetFormatPr defaultColWidth="9.75" defaultRowHeight="13.2" x14ac:dyDescent="0.25"/>
  <cols>
    <col min="1" max="1" width="6" style="5" customWidth="1"/>
    <col min="2" max="4" width="11" style="5" customWidth="1"/>
    <col min="5" max="5" width="10.25" style="5" customWidth="1"/>
    <col min="6" max="7" width="9.75" style="5" customWidth="1"/>
    <col min="8" max="8" width="8.75" style="5" customWidth="1"/>
    <col min="9" max="9" width="9.75" style="5" customWidth="1"/>
    <col min="10" max="10" width="8.75" style="5" customWidth="1"/>
    <col min="11" max="11" width="9.75" style="5" customWidth="1"/>
    <col min="12" max="12" width="8.75" style="5" customWidth="1"/>
    <col min="13" max="13" width="9.75" style="5" customWidth="1"/>
    <col min="14" max="16384" width="9.75" style="5"/>
  </cols>
  <sheetData>
    <row r="1" spans="1:13" ht="18" customHeight="1" x14ac:dyDescent="0.25">
      <c r="A1" s="189">
        <v>178</v>
      </c>
      <c r="B1" s="189"/>
      <c r="C1" s="189"/>
      <c r="D1" s="189"/>
      <c r="E1" s="189"/>
    </row>
    <row r="2" spans="1:13" ht="18" customHeight="1" x14ac:dyDescent="0.3">
      <c r="A2" s="2"/>
      <c r="B2" s="27"/>
      <c r="C2" s="27"/>
      <c r="D2" s="27"/>
      <c r="E2" s="28" t="s">
        <v>0</v>
      </c>
    </row>
    <row r="3" spans="1:13" ht="15.6" x14ac:dyDescent="0.25">
      <c r="A3" s="239" t="s">
        <v>179</v>
      </c>
      <c r="B3" s="239"/>
      <c r="C3" s="239"/>
      <c r="D3" s="239"/>
      <c r="E3" s="239"/>
    </row>
    <row r="4" spans="1:13" ht="18" customHeight="1" x14ac:dyDescent="0.3">
      <c r="A4" s="200" t="s">
        <v>180</v>
      </c>
      <c r="B4" s="200"/>
      <c r="C4" s="200"/>
      <c r="D4" s="200"/>
      <c r="E4" s="200"/>
    </row>
    <row r="5" spans="1:13" ht="18" customHeight="1" x14ac:dyDescent="0.25">
      <c r="A5" s="240" t="s">
        <v>181</v>
      </c>
      <c r="B5" s="240"/>
      <c r="C5" s="240"/>
      <c r="D5" s="240"/>
      <c r="E5" s="240"/>
    </row>
    <row r="6" spans="1:13" ht="18" customHeight="1" x14ac:dyDescent="0.25">
      <c r="A6" s="62"/>
      <c r="B6" s="62"/>
      <c r="C6" s="62"/>
      <c r="D6" s="241" t="s">
        <v>1</v>
      </c>
      <c r="E6" s="241"/>
    </row>
    <row r="7" spans="1:13" ht="15" customHeight="1" x14ac:dyDescent="0.25">
      <c r="A7" s="238" t="s">
        <v>5</v>
      </c>
      <c r="B7" s="238" t="s">
        <v>2</v>
      </c>
      <c r="C7" s="238"/>
      <c r="D7" s="238" t="s">
        <v>3</v>
      </c>
      <c r="E7" s="238"/>
    </row>
    <row r="8" spans="1:13" s="32" customFormat="1" ht="36.75" customHeight="1" x14ac:dyDescent="0.25">
      <c r="A8" s="191"/>
      <c r="B8" s="63" t="s">
        <v>6</v>
      </c>
      <c r="C8" s="63" t="s">
        <v>43</v>
      </c>
      <c r="D8" s="63" t="s">
        <v>6</v>
      </c>
      <c r="E8" s="63" t="s">
        <v>43</v>
      </c>
    </row>
    <row r="9" spans="1:13" ht="23.25" customHeight="1" x14ac:dyDescent="0.25">
      <c r="A9" s="64" t="s">
        <v>16</v>
      </c>
      <c r="B9" s="65">
        <f>SUM(D9,'175'!B9,'175'!D9,'175'!F9,'175'!H9)</f>
        <v>10310</v>
      </c>
      <c r="C9" s="65">
        <f>SUM(E9,'175'!C9,'175'!E9,'175'!G9,'175'!I9)</f>
        <v>1512000</v>
      </c>
      <c r="D9" s="66">
        <v>2738</v>
      </c>
      <c r="E9" s="66">
        <v>1217000</v>
      </c>
    </row>
    <row r="10" spans="1:13" ht="23.25" customHeight="1" x14ac:dyDescent="0.25">
      <c r="A10" s="21" t="s">
        <v>17</v>
      </c>
      <c r="B10" s="67">
        <f>SUM(D10,'175'!B10,'175'!D10,'175'!F10,'175'!H10)</f>
        <v>11211</v>
      </c>
      <c r="C10" s="67">
        <f>SUM(E10,'175'!C10,'175'!E10,'175'!G10,'175'!I10)</f>
        <v>1542000</v>
      </c>
      <c r="D10" s="68">
        <v>3128</v>
      </c>
      <c r="E10" s="68">
        <v>1244000</v>
      </c>
    </row>
    <row r="11" spans="1:13" ht="23.25" customHeight="1" x14ac:dyDescent="0.25">
      <c r="A11" s="69" t="s">
        <v>18</v>
      </c>
      <c r="B11" s="67">
        <f>SUM(D11,'175'!B11,'175'!D11,'175'!F11,'175'!H11)</f>
        <v>11730</v>
      </c>
      <c r="C11" s="67">
        <f>SUM(E11,'175'!C11,'175'!E11,'175'!G11,'175'!I11)</f>
        <v>1573050</v>
      </c>
      <c r="D11" s="68">
        <v>3339</v>
      </c>
      <c r="E11" s="68">
        <v>1270537</v>
      </c>
    </row>
    <row r="12" spans="1:13" ht="23.25" customHeight="1" x14ac:dyDescent="0.25">
      <c r="A12" s="69" t="s">
        <v>19</v>
      </c>
      <c r="B12" s="67">
        <f>SUM(D12,'175'!B12,'175'!D12,'175'!F12,'175'!H12)</f>
        <v>11712</v>
      </c>
      <c r="C12" s="67">
        <f>SUM(E12,'175'!C12,'175'!E12,'175'!G12,'175'!I12)</f>
        <v>1613982</v>
      </c>
      <c r="D12" s="68">
        <v>3603</v>
      </c>
      <c r="E12" s="68">
        <v>1306713</v>
      </c>
    </row>
    <row r="13" spans="1:13" ht="23.25" customHeight="1" x14ac:dyDescent="0.25">
      <c r="A13" s="69" t="s">
        <v>20</v>
      </c>
      <c r="B13" s="67">
        <f>SUM(D13,'175'!B13,'175'!D13,'175'!F13,'175'!H13)</f>
        <v>11827</v>
      </c>
      <c r="C13" s="67">
        <f>SUM(E13,'175'!C13,'175'!E13,'175'!G13,'175'!I13)</f>
        <v>1664459</v>
      </c>
      <c r="D13" s="68">
        <v>3724</v>
      </c>
      <c r="E13" s="68">
        <v>1350544</v>
      </c>
    </row>
    <row r="14" spans="1:13" ht="23.25" customHeight="1" x14ac:dyDescent="0.25">
      <c r="A14" s="69" t="s">
        <v>21</v>
      </c>
      <c r="B14" s="67">
        <f>SUM(D14,'175'!B14,'175'!D14,'175'!F14,'175'!H14)</f>
        <v>12128</v>
      </c>
      <c r="C14" s="67">
        <f>SUM(E14,'175'!C14,'175'!E14,'175'!G14,'175'!I14)</f>
        <v>1699280</v>
      </c>
      <c r="D14" s="68">
        <v>4042</v>
      </c>
      <c r="E14" s="68">
        <v>1379511</v>
      </c>
      <c r="M14" s="60"/>
    </row>
    <row r="15" spans="1:13" ht="23.25" customHeight="1" x14ac:dyDescent="0.25">
      <c r="A15" s="69" t="s">
        <v>22</v>
      </c>
      <c r="B15" s="67">
        <f>SUM(D15,'175'!B15,'175'!D15,'175'!F15,'175'!H15)</f>
        <v>11405</v>
      </c>
      <c r="C15" s="67">
        <f>SUM(E15,'175'!C15,'175'!E15,'175'!G15,'175'!I15)</f>
        <v>1741890</v>
      </c>
      <c r="D15" s="21">
        <v>3626</v>
      </c>
      <c r="E15" s="20">
        <v>1415649</v>
      </c>
    </row>
    <row r="16" spans="1:13" ht="23.25" customHeight="1" x14ac:dyDescent="0.25">
      <c r="A16" s="69" t="s">
        <v>23</v>
      </c>
      <c r="B16" s="67">
        <f>SUM(D16,'175'!B16,'175'!D16,'175'!F16,'175'!H16)</f>
        <v>11576</v>
      </c>
      <c r="C16" s="67">
        <f>SUM(E16,'175'!C16,'175'!E16,'175'!G16,'175'!I16)</f>
        <v>1787824</v>
      </c>
      <c r="D16" s="21">
        <v>3799</v>
      </c>
      <c r="E16" s="20">
        <v>1454539</v>
      </c>
    </row>
    <row r="17" spans="1:6" ht="23.25" customHeight="1" x14ac:dyDescent="0.25">
      <c r="A17" s="69" t="s">
        <v>24</v>
      </c>
      <c r="B17" s="67">
        <f>SUM(D17,'175'!B17,'175'!D17,'175'!F17,'175'!H17)</f>
        <v>6990</v>
      </c>
      <c r="C17" s="67">
        <f>SUM(E17,'175'!C17,'175'!E17,'175'!G17,'175'!I17)</f>
        <v>1826021</v>
      </c>
      <c r="D17" s="21">
        <v>4102</v>
      </c>
      <c r="E17" s="20">
        <f>'176'!E11</f>
        <v>1467146</v>
      </c>
    </row>
    <row r="18" spans="1:6" ht="23.25" customHeight="1" x14ac:dyDescent="0.25">
      <c r="A18" s="69" t="s">
        <v>145</v>
      </c>
      <c r="B18" s="67">
        <f>SUM(D18,'175'!B18,'175'!D18,'175'!F18,'175'!H18)</f>
        <v>6696</v>
      </c>
      <c r="C18" s="67">
        <f>SUM(E18,'175'!C18,'175'!E18,'175'!G18,'175'!I18)</f>
        <v>1877792</v>
      </c>
      <c r="D18" s="21">
        <f>'176'!D27</f>
        <v>3752</v>
      </c>
      <c r="E18" s="20">
        <f>'176'!E27</f>
        <v>1511262</v>
      </c>
    </row>
    <row r="19" spans="1:6" ht="23.25" customHeight="1" x14ac:dyDescent="0.25">
      <c r="A19" s="69"/>
      <c r="B19" s="67"/>
      <c r="C19" s="67"/>
      <c r="D19" s="21"/>
      <c r="E19" s="20"/>
    </row>
    <row r="20" spans="1:6" x14ac:dyDescent="0.25">
      <c r="A20" s="70" t="s">
        <v>5</v>
      </c>
      <c r="B20" s="238" t="s">
        <v>2</v>
      </c>
      <c r="C20" s="238"/>
      <c r="D20" s="238" t="s">
        <v>3</v>
      </c>
      <c r="E20" s="238"/>
    </row>
    <row r="21" spans="1:6" ht="18" customHeight="1" x14ac:dyDescent="0.25">
      <c r="A21" s="237" t="s">
        <v>148</v>
      </c>
      <c r="B21" s="237"/>
      <c r="C21" s="237"/>
      <c r="D21" s="237"/>
      <c r="E21" s="237"/>
    </row>
    <row r="22" spans="1:6" ht="18" customHeight="1" x14ac:dyDescent="0.25">
      <c r="A22" s="71"/>
      <c r="B22" s="71"/>
      <c r="C22" s="71"/>
      <c r="D22" s="71"/>
      <c r="E22" s="71"/>
    </row>
    <row r="23" spans="1:6" ht="23.25" customHeight="1" x14ac:dyDescent="0.25">
      <c r="A23" s="24" t="s">
        <v>16</v>
      </c>
      <c r="B23" s="235">
        <f>SUM(D23,'[2]194'!C29,'[2]194'!E29,'[2]194'!G29,'[2]194'!I29)</f>
        <v>10604</v>
      </c>
      <c r="C23" s="235"/>
      <c r="D23" s="235">
        <v>2738</v>
      </c>
      <c r="E23" s="235"/>
    </row>
    <row r="24" spans="1:6" ht="23.25" customHeight="1" x14ac:dyDescent="0.25">
      <c r="A24" s="24" t="s">
        <v>17</v>
      </c>
      <c r="B24" s="235">
        <f>SUM(D24,'[2]194'!C30,'[2]194'!E30,'[2]194'!G30,'[2]194'!I30)</f>
        <v>11263</v>
      </c>
      <c r="C24" s="235"/>
      <c r="D24" s="235">
        <v>3128</v>
      </c>
      <c r="E24" s="235"/>
    </row>
    <row r="25" spans="1:6" ht="23.25" customHeight="1" x14ac:dyDescent="0.25">
      <c r="A25" s="35" t="s">
        <v>18</v>
      </c>
      <c r="B25" s="235">
        <f>SUM(D25,'[2]194'!C31,'[2]194'!E31,'[2]194'!G31,'[2]194'!I31)</f>
        <v>11730</v>
      </c>
      <c r="C25" s="235"/>
      <c r="D25" s="235">
        <v>3339</v>
      </c>
      <c r="E25" s="235"/>
    </row>
    <row r="26" spans="1:6" ht="23.25" customHeight="1" x14ac:dyDescent="0.25">
      <c r="A26" s="35" t="s">
        <v>19</v>
      </c>
      <c r="B26" s="235">
        <f>SUM(D26,'[2]194'!C32,'[2]194'!E32,'[2]194'!G32,'[2]194'!I32)</f>
        <v>11712</v>
      </c>
      <c r="C26" s="235"/>
      <c r="D26" s="235">
        <v>3603</v>
      </c>
      <c r="E26" s="235"/>
    </row>
    <row r="27" spans="1:6" ht="23.25" customHeight="1" x14ac:dyDescent="0.25">
      <c r="A27" s="24" t="s">
        <v>20</v>
      </c>
      <c r="B27" s="235">
        <f>SUM(D27,'[2]194'!C33,'[2]194'!E33,'[2]194'!G33,'[2]194'!I33)</f>
        <v>11827</v>
      </c>
      <c r="C27" s="235"/>
      <c r="D27" s="235">
        <v>3724</v>
      </c>
      <c r="E27" s="235"/>
    </row>
    <row r="28" spans="1:6" ht="23.25" customHeight="1" x14ac:dyDescent="0.25">
      <c r="A28" s="35" t="s">
        <v>21</v>
      </c>
      <c r="B28" s="235">
        <f>SUM(D28,'[2]194'!C34,'[2]194'!E34,'[2]194'!G34,'[2]194'!I34)</f>
        <v>12128</v>
      </c>
      <c r="C28" s="235"/>
      <c r="D28" s="235">
        <v>4042</v>
      </c>
      <c r="E28" s="235"/>
    </row>
    <row r="29" spans="1:6" ht="23.25" customHeight="1" x14ac:dyDescent="0.25">
      <c r="A29" s="35" t="s">
        <v>22</v>
      </c>
      <c r="B29" s="235">
        <f>SUM(D29,'[2]194'!C35,'[2]194'!E35,'[2]194'!G35,'[2]194'!I35)</f>
        <v>11405</v>
      </c>
      <c r="C29" s="235"/>
      <c r="D29" s="235">
        <v>3626</v>
      </c>
      <c r="E29" s="235"/>
      <c r="F29" s="21"/>
    </row>
    <row r="30" spans="1:6" ht="23.25" customHeight="1" x14ac:dyDescent="0.25">
      <c r="A30" s="35" t="s">
        <v>23</v>
      </c>
      <c r="B30" s="235">
        <f>SUM(D30,'[2]194'!C36,'[2]194'!E36,'[2]194'!G36,'[2]194'!I36)</f>
        <v>11576</v>
      </c>
      <c r="C30" s="235"/>
      <c r="D30" s="235">
        <v>3799</v>
      </c>
      <c r="E30" s="235"/>
      <c r="F30" s="21"/>
    </row>
    <row r="31" spans="1:6" ht="23.25" customHeight="1" x14ac:dyDescent="0.25">
      <c r="A31" s="35" t="s">
        <v>24</v>
      </c>
      <c r="B31" s="235">
        <f>SUM(D31,'[2]194'!C37,'[2]194'!E37,'[2]194'!G37,'[2]194'!I37)</f>
        <v>12118</v>
      </c>
      <c r="C31" s="235"/>
      <c r="D31" s="235">
        <v>3999</v>
      </c>
      <c r="E31" s="235"/>
    </row>
    <row r="32" spans="1:6" ht="23.25" customHeight="1" x14ac:dyDescent="0.25">
      <c r="A32" s="37" t="s">
        <v>145</v>
      </c>
      <c r="B32" s="236">
        <f>SUM(D32,'175'!C31,'175'!E31,'175'!G31,'175'!I31)</f>
        <v>6697</v>
      </c>
      <c r="C32" s="236"/>
      <c r="D32" s="236">
        <v>3753</v>
      </c>
      <c r="E32" s="236"/>
    </row>
    <row r="33" spans="3:5" ht="15.9" customHeight="1" x14ac:dyDescent="0.25">
      <c r="C33" s="21"/>
      <c r="E33" s="12" t="s">
        <v>202</v>
      </c>
    </row>
    <row r="34" spans="3:5" ht="15.9" customHeight="1" x14ac:dyDescent="0.25"/>
    <row r="35" spans="3:5" ht="15.9" customHeight="1" x14ac:dyDescent="0.25"/>
    <row r="36" spans="3:5" ht="15.9" customHeight="1" x14ac:dyDescent="0.25"/>
    <row r="37" spans="3:5" ht="15.9" customHeight="1" x14ac:dyDescent="0.25"/>
    <row r="38" spans="3:5" ht="15.9" customHeight="1" x14ac:dyDescent="0.25"/>
    <row r="39" spans="3:5" ht="15.9" customHeight="1" x14ac:dyDescent="0.25"/>
    <row r="40" spans="3:5" ht="15.9" customHeight="1" x14ac:dyDescent="0.25"/>
    <row r="41" spans="3:5" ht="15.9" customHeight="1" x14ac:dyDescent="0.25"/>
    <row r="42" spans="3:5" ht="15.9" customHeight="1" x14ac:dyDescent="0.25"/>
    <row r="43" spans="3:5" ht="15.9" customHeight="1" x14ac:dyDescent="0.25"/>
    <row r="44" spans="3:5" ht="15.9" customHeight="1" x14ac:dyDescent="0.25"/>
    <row r="45" spans="3:5" ht="15.9" customHeight="1" x14ac:dyDescent="0.25"/>
    <row r="46" spans="3:5" ht="15.9" customHeight="1" x14ac:dyDescent="0.25"/>
    <row r="47" spans="3:5" ht="15.9" customHeight="1" x14ac:dyDescent="0.25"/>
    <row r="48" spans="3:5" ht="15.9" customHeight="1" x14ac:dyDescent="0.25"/>
    <row r="49" ht="15.9" customHeight="1" x14ac:dyDescent="0.25"/>
    <row r="50" ht="15.9" customHeight="1" x14ac:dyDescent="0.25"/>
    <row r="51" ht="15.9" customHeight="1" x14ac:dyDescent="0.25"/>
  </sheetData>
  <mergeCells count="31">
    <mergeCell ref="A21:E21"/>
    <mergeCell ref="B20:C20"/>
    <mergeCell ref="D20:E20"/>
    <mergeCell ref="A1:E1"/>
    <mergeCell ref="A3:E3"/>
    <mergeCell ref="A4:E4"/>
    <mergeCell ref="A5:E5"/>
    <mergeCell ref="A7:A8"/>
    <mergeCell ref="B7:C7"/>
    <mergeCell ref="D7:E7"/>
    <mergeCell ref="D6:E6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printOptions horizontalCentered="1"/>
  <pageMargins left="0.6" right="0.6" top="0.5" bottom="0.5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3"/>
  <sheetViews>
    <sheetView view="pageBreakPreview" zoomScale="80" zoomScaleSheetLayoutView="80" workbookViewId="0">
      <selection activeCell="A3" sqref="A3:I4"/>
    </sheetView>
  </sheetViews>
  <sheetFormatPr defaultColWidth="9.75" defaultRowHeight="13.2" x14ac:dyDescent="0.25"/>
  <cols>
    <col min="1" max="1" width="5.6640625" style="5" customWidth="1"/>
    <col min="2" max="2" width="10" style="5" customWidth="1"/>
    <col min="3" max="3" width="8.08203125" style="5" customWidth="1"/>
    <col min="4" max="4" width="9.9140625" style="5" customWidth="1"/>
    <col min="5" max="5" width="8.08203125" style="5" customWidth="1"/>
    <col min="6" max="6" width="9" style="5" customWidth="1"/>
    <col min="7" max="7" width="8.33203125" style="5" customWidth="1"/>
    <col min="8" max="8" width="9.58203125" style="5" customWidth="1"/>
    <col min="9" max="9" width="7.58203125" style="5" customWidth="1"/>
    <col min="10" max="16384" width="9.75" style="5"/>
  </cols>
  <sheetData>
    <row r="1" spans="1:9" ht="17.25" customHeight="1" x14ac:dyDescent="0.25">
      <c r="A1" s="189">
        <v>179</v>
      </c>
      <c r="B1" s="189"/>
      <c r="C1" s="189"/>
      <c r="D1" s="189"/>
      <c r="E1" s="189"/>
      <c r="F1" s="189"/>
      <c r="G1" s="189"/>
      <c r="H1" s="189"/>
      <c r="I1" s="189"/>
    </row>
    <row r="2" spans="1:9" ht="18" customHeight="1" x14ac:dyDescent="0.3">
      <c r="A2" s="72" t="s">
        <v>0</v>
      </c>
      <c r="B2" s="27"/>
      <c r="C2" s="27"/>
      <c r="D2" s="27"/>
      <c r="E2" s="27"/>
      <c r="F2" s="27"/>
      <c r="G2" s="27"/>
      <c r="H2" s="2"/>
      <c r="I2" s="2"/>
    </row>
    <row r="3" spans="1:9" ht="18" customHeight="1" x14ac:dyDescent="0.3">
      <c r="A3" s="200" t="s">
        <v>151</v>
      </c>
      <c r="B3" s="200"/>
      <c r="C3" s="200"/>
      <c r="D3" s="200"/>
      <c r="E3" s="200"/>
      <c r="F3" s="200"/>
      <c r="G3" s="200"/>
      <c r="H3" s="200"/>
      <c r="I3" s="200"/>
    </row>
    <row r="4" spans="1:9" ht="18" customHeight="1" x14ac:dyDescent="0.3">
      <c r="A4" s="200" t="s">
        <v>150</v>
      </c>
      <c r="B4" s="200"/>
      <c r="C4" s="200"/>
      <c r="D4" s="200"/>
      <c r="E4" s="200"/>
      <c r="F4" s="200"/>
      <c r="G4" s="200"/>
      <c r="H4" s="200"/>
      <c r="I4" s="200"/>
    </row>
    <row r="5" spans="1:9" ht="18" customHeight="1" x14ac:dyDescent="0.25">
      <c r="B5" s="27"/>
      <c r="C5" s="27"/>
      <c r="D5" s="27"/>
      <c r="E5" s="27"/>
      <c r="F5" s="27"/>
      <c r="G5" s="27"/>
      <c r="I5" s="29" t="s">
        <v>44</v>
      </c>
    </row>
    <row r="6" spans="1:9" ht="18" customHeight="1" x14ac:dyDescent="0.25">
      <c r="A6" s="238" t="s">
        <v>5</v>
      </c>
      <c r="B6" s="198" t="s">
        <v>4</v>
      </c>
      <c r="C6" s="198"/>
      <c r="D6" s="238" t="s">
        <v>45</v>
      </c>
      <c r="E6" s="238"/>
      <c r="F6" s="238" t="s">
        <v>11</v>
      </c>
      <c r="G6" s="238"/>
      <c r="H6" s="198" t="s">
        <v>173</v>
      </c>
      <c r="I6" s="198"/>
    </row>
    <row r="7" spans="1:9" s="73" customFormat="1" ht="32.25" customHeight="1" x14ac:dyDescent="0.25">
      <c r="A7" s="191"/>
      <c r="B7" s="63" t="s">
        <v>6</v>
      </c>
      <c r="C7" s="63" t="s">
        <v>43</v>
      </c>
      <c r="D7" s="63" t="s">
        <v>6</v>
      </c>
      <c r="E7" s="63" t="s">
        <v>43</v>
      </c>
      <c r="F7" s="63" t="s">
        <v>6</v>
      </c>
      <c r="G7" s="63" t="s">
        <v>43</v>
      </c>
      <c r="H7" s="63" t="s">
        <v>6</v>
      </c>
      <c r="I7" s="63" t="s">
        <v>43</v>
      </c>
    </row>
    <row r="8" spans="1:9" s="21" customFormat="1" ht="9.9" customHeight="1" x14ac:dyDescent="0.25">
      <c r="A8" s="64"/>
      <c r="B8" s="14"/>
      <c r="C8" s="14"/>
      <c r="D8" s="14"/>
      <c r="E8" s="14"/>
      <c r="F8" s="14"/>
      <c r="G8" s="14"/>
      <c r="H8" s="14"/>
      <c r="I8" s="14"/>
    </row>
    <row r="9" spans="1:9" ht="24.9" customHeight="1" x14ac:dyDescent="0.25">
      <c r="A9" s="69" t="s">
        <v>16</v>
      </c>
      <c r="B9" s="21">
        <v>361</v>
      </c>
      <c r="C9" s="20">
        <v>244000</v>
      </c>
      <c r="D9" s="20">
        <v>1175</v>
      </c>
      <c r="E9" s="20">
        <v>23000</v>
      </c>
      <c r="F9" s="20">
        <v>786</v>
      </c>
      <c r="G9" s="20">
        <v>26000</v>
      </c>
      <c r="H9" s="20">
        <v>5250</v>
      </c>
      <c r="I9" s="20">
        <v>2000</v>
      </c>
    </row>
    <row r="10" spans="1:9" ht="24.9" customHeight="1" x14ac:dyDescent="0.25">
      <c r="A10" s="21" t="s">
        <v>17</v>
      </c>
      <c r="B10" s="21">
        <v>334</v>
      </c>
      <c r="C10" s="20">
        <v>246000</v>
      </c>
      <c r="D10" s="20">
        <v>1170</v>
      </c>
      <c r="E10" s="20">
        <v>23000</v>
      </c>
      <c r="F10" s="20">
        <v>783</v>
      </c>
      <c r="G10" s="20">
        <v>27000</v>
      </c>
      <c r="H10" s="20">
        <v>5796</v>
      </c>
      <c r="I10" s="20">
        <v>2000</v>
      </c>
    </row>
    <row r="11" spans="1:9" s="21" customFormat="1" ht="24.9" customHeight="1" x14ac:dyDescent="0.25">
      <c r="A11" s="69" t="s">
        <v>18</v>
      </c>
      <c r="B11" s="21">
        <v>394</v>
      </c>
      <c r="C11" s="20">
        <v>249273</v>
      </c>
      <c r="D11" s="20">
        <v>1184</v>
      </c>
      <c r="E11" s="20">
        <v>24119</v>
      </c>
      <c r="F11" s="20">
        <v>777</v>
      </c>
      <c r="G11" s="20">
        <v>27344</v>
      </c>
      <c r="H11" s="20">
        <v>6036</v>
      </c>
      <c r="I11" s="20">
        <v>1777</v>
      </c>
    </row>
    <row r="12" spans="1:9" s="21" customFormat="1" ht="24.9" customHeight="1" x14ac:dyDescent="0.25">
      <c r="A12" s="69" t="s">
        <v>19</v>
      </c>
      <c r="B12" s="21">
        <v>405</v>
      </c>
      <c r="C12" s="20">
        <v>252583</v>
      </c>
      <c r="D12" s="20">
        <v>1186</v>
      </c>
      <c r="E12" s="20">
        <v>24896</v>
      </c>
      <c r="F12" s="20">
        <v>709</v>
      </c>
      <c r="G12" s="20">
        <v>28013</v>
      </c>
      <c r="H12" s="20">
        <v>5809</v>
      </c>
      <c r="I12" s="20">
        <v>1777</v>
      </c>
    </row>
    <row r="13" spans="1:9" s="21" customFormat="1" ht="24.9" customHeight="1" x14ac:dyDescent="0.25">
      <c r="A13" s="69" t="s">
        <v>20</v>
      </c>
      <c r="B13" s="21">
        <v>431</v>
      </c>
      <c r="C13" s="20">
        <v>257759</v>
      </c>
      <c r="D13" s="20">
        <v>1187</v>
      </c>
      <c r="E13" s="20">
        <v>25680</v>
      </c>
      <c r="F13" s="20">
        <v>689</v>
      </c>
      <c r="G13" s="20">
        <v>28606</v>
      </c>
      <c r="H13" s="20">
        <v>5796</v>
      </c>
      <c r="I13" s="20">
        <v>1870</v>
      </c>
    </row>
    <row r="14" spans="1:9" s="21" customFormat="1" ht="24.9" customHeight="1" x14ac:dyDescent="0.25">
      <c r="A14" s="69" t="s">
        <v>21</v>
      </c>
      <c r="B14" s="21">
        <v>451</v>
      </c>
      <c r="C14" s="20">
        <v>262407</v>
      </c>
      <c r="D14" s="20">
        <v>1184</v>
      </c>
      <c r="E14" s="20">
        <v>26405</v>
      </c>
      <c r="F14" s="20">
        <v>658</v>
      </c>
      <c r="G14" s="20">
        <v>29062</v>
      </c>
      <c r="H14" s="20">
        <v>5793</v>
      </c>
      <c r="I14" s="20">
        <v>1895</v>
      </c>
    </row>
    <row r="15" spans="1:9" s="21" customFormat="1" ht="24.9" customHeight="1" x14ac:dyDescent="0.25">
      <c r="A15" s="69" t="s">
        <v>22</v>
      </c>
      <c r="B15" s="21">
        <v>487</v>
      </c>
      <c r="C15" s="20">
        <v>267882</v>
      </c>
      <c r="D15" s="20">
        <v>1247</v>
      </c>
      <c r="E15" s="20">
        <v>27189</v>
      </c>
      <c r="F15" s="20">
        <v>660</v>
      </c>
      <c r="G15" s="20">
        <v>29271</v>
      </c>
      <c r="H15" s="20">
        <v>5385</v>
      </c>
      <c r="I15" s="20">
        <v>1899</v>
      </c>
    </row>
    <row r="16" spans="1:9" s="21" customFormat="1" ht="24.9" customHeight="1" x14ac:dyDescent="0.25">
      <c r="A16" s="69" t="s">
        <v>23</v>
      </c>
      <c r="B16" s="21">
        <v>543</v>
      </c>
      <c r="C16" s="20">
        <v>274024</v>
      </c>
      <c r="D16" s="20">
        <v>1160</v>
      </c>
      <c r="E16" s="20">
        <v>27919</v>
      </c>
      <c r="F16" s="20">
        <v>646</v>
      </c>
      <c r="G16" s="20">
        <v>29431</v>
      </c>
      <c r="H16" s="20">
        <v>5428</v>
      </c>
      <c r="I16" s="20">
        <v>1911</v>
      </c>
    </row>
    <row r="17" spans="1:9" s="21" customFormat="1" ht="24.9" customHeight="1" x14ac:dyDescent="0.25">
      <c r="A17" s="69" t="s">
        <v>24</v>
      </c>
      <c r="B17" s="21">
        <v>534</v>
      </c>
      <c r="C17" s="20">
        <f>'176'!G11</f>
        <v>279011</v>
      </c>
      <c r="D17" s="20">
        <v>1225</v>
      </c>
      <c r="E17" s="20">
        <f>'177'!C12</f>
        <v>27598</v>
      </c>
      <c r="F17" s="20">
        <v>618</v>
      </c>
      <c r="G17" s="20">
        <f>'177'!E12</f>
        <v>22951</v>
      </c>
      <c r="H17" s="20">
        <v>511</v>
      </c>
      <c r="I17" s="20">
        <f>'177'!G12</f>
        <v>29315</v>
      </c>
    </row>
    <row r="18" spans="1:9" s="21" customFormat="1" ht="24.9" customHeight="1" x14ac:dyDescent="0.25">
      <c r="A18" s="69" t="s">
        <v>145</v>
      </c>
      <c r="B18" s="21">
        <f>'176'!F27</f>
        <v>504</v>
      </c>
      <c r="C18" s="20">
        <f>'176'!G27</f>
        <v>285567</v>
      </c>
      <c r="D18" s="20">
        <f>'177'!B28</f>
        <v>1175</v>
      </c>
      <c r="E18" s="20">
        <f>'177'!C28</f>
        <v>28180</v>
      </c>
      <c r="F18" s="20">
        <f>'177'!D28</f>
        <v>371</v>
      </c>
      <c r="G18" s="20">
        <f>'177'!E28</f>
        <v>23704</v>
      </c>
      <c r="H18" s="20">
        <f>'177'!F28</f>
        <v>894</v>
      </c>
      <c r="I18" s="20">
        <f>'177'!G28</f>
        <v>29079</v>
      </c>
    </row>
    <row r="19" spans="1:9" s="21" customFormat="1" ht="12" customHeight="1" x14ac:dyDescent="0.25">
      <c r="A19" s="74"/>
      <c r="C19" s="20"/>
      <c r="D19" s="20"/>
      <c r="E19" s="20"/>
      <c r="F19" s="20"/>
      <c r="G19" s="20"/>
      <c r="H19" s="20"/>
      <c r="I19" s="75"/>
    </row>
    <row r="20" spans="1:9" ht="18" customHeight="1" x14ac:dyDescent="0.25">
      <c r="A20" s="76" t="s">
        <v>5</v>
      </c>
      <c r="B20" s="243" t="s">
        <v>4</v>
      </c>
      <c r="C20" s="243"/>
      <c r="D20" s="191" t="s">
        <v>45</v>
      </c>
      <c r="E20" s="191"/>
      <c r="F20" s="191" t="s">
        <v>11</v>
      </c>
      <c r="G20" s="191"/>
      <c r="H20" s="243" t="s">
        <v>46</v>
      </c>
      <c r="I20" s="243"/>
    </row>
    <row r="21" spans="1:9" ht="20.25" customHeight="1" x14ac:dyDescent="0.25">
      <c r="A21" s="242" t="s">
        <v>148</v>
      </c>
      <c r="B21" s="242"/>
      <c r="C21" s="242"/>
      <c r="D21" s="242"/>
      <c r="E21" s="242"/>
      <c r="F21" s="242"/>
      <c r="G21" s="242"/>
      <c r="H21" s="242"/>
      <c r="I21" s="242"/>
    </row>
    <row r="22" spans="1:9" ht="24.9" customHeight="1" x14ac:dyDescent="0.25">
      <c r="A22" s="69" t="s">
        <v>16</v>
      </c>
      <c r="B22" s="21"/>
      <c r="C22" s="77">
        <v>361</v>
      </c>
      <c r="D22" s="77"/>
      <c r="E22" s="77">
        <v>1175</v>
      </c>
      <c r="F22" s="77"/>
      <c r="G22" s="77">
        <v>786</v>
      </c>
      <c r="H22" s="77"/>
      <c r="I22" s="77">
        <v>5544</v>
      </c>
    </row>
    <row r="23" spans="1:9" ht="24.9" customHeight="1" x14ac:dyDescent="0.25">
      <c r="A23" s="21" t="s">
        <v>17</v>
      </c>
      <c r="B23" s="21"/>
      <c r="C23" s="21">
        <v>386</v>
      </c>
      <c r="D23" s="21"/>
      <c r="E23" s="21">
        <v>1170</v>
      </c>
      <c r="F23" s="21"/>
      <c r="G23" s="21">
        <v>783</v>
      </c>
      <c r="H23" s="21"/>
      <c r="I23" s="21">
        <v>5796</v>
      </c>
    </row>
    <row r="24" spans="1:9" ht="24.9" customHeight="1" x14ac:dyDescent="0.25">
      <c r="A24" s="69" t="s">
        <v>18</v>
      </c>
      <c r="B24" s="21"/>
      <c r="C24" s="21">
        <v>394</v>
      </c>
      <c r="D24" s="21"/>
      <c r="E24" s="21">
        <v>1184</v>
      </c>
      <c r="F24" s="21"/>
      <c r="G24" s="21">
        <v>777</v>
      </c>
      <c r="H24" s="21"/>
      <c r="I24" s="21">
        <v>6036</v>
      </c>
    </row>
    <row r="25" spans="1:9" ht="24.9" customHeight="1" x14ac:dyDescent="0.25">
      <c r="A25" s="69" t="s">
        <v>19</v>
      </c>
      <c r="B25" s="21"/>
      <c r="C25" s="21">
        <v>405</v>
      </c>
      <c r="D25" s="21"/>
      <c r="E25" s="21">
        <v>1186</v>
      </c>
      <c r="F25" s="21"/>
      <c r="G25" s="21">
        <v>709</v>
      </c>
      <c r="H25" s="21"/>
      <c r="I25" s="21">
        <v>5809</v>
      </c>
    </row>
    <row r="26" spans="1:9" ht="24.9" customHeight="1" x14ac:dyDescent="0.25">
      <c r="A26" s="69" t="s">
        <v>20</v>
      </c>
      <c r="B26" s="21"/>
      <c r="C26" s="21">
        <v>431</v>
      </c>
      <c r="D26" s="21"/>
      <c r="E26" s="21">
        <v>1187</v>
      </c>
      <c r="F26" s="21"/>
      <c r="G26" s="21">
        <v>689</v>
      </c>
      <c r="H26" s="21"/>
      <c r="I26" s="21">
        <v>5796</v>
      </c>
    </row>
    <row r="27" spans="1:9" ht="24.9" customHeight="1" x14ac:dyDescent="0.25">
      <c r="A27" s="69" t="s">
        <v>21</v>
      </c>
      <c r="B27" s="21"/>
      <c r="C27" s="21">
        <v>451</v>
      </c>
      <c r="D27" s="21"/>
      <c r="E27" s="21">
        <v>1184</v>
      </c>
      <c r="F27" s="21"/>
      <c r="G27" s="21">
        <v>658</v>
      </c>
      <c r="H27" s="21"/>
      <c r="I27" s="21">
        <v>5793</v>
      </c>
    </row>
    <row r="28" spans="1:9" ht="24.9" customHeight="1" x14ac:dyDescent="0.25">
      <c r="A28" s="69" t="s">
        <v>22</v>
      </c>
      <c r="B28" s="21"/>
      <c r="C28" s="21">
        <v>487</v>
      </c>
      <c r="D28" s="21"/>
      <c r="E28" s="20">
        <v>1247</v>
      </c>
      <c r="F28" s="20"/>
      <c r="G28" s="21">
        <v>660</v>
      </c>
      <c r="H28" s="21"/>
      <c r="I28" s="20">
        <v>5385</v>
      </c>
    </row>
    <row r="29" spans="1:9" ht="24.9" customHeight="1" x14ac:dyDescent="0.25">
      <c r="A29" s="69" t="s">
        <v>23</v>
      </c>
      <c r="B29" s="21"/>
      <c r="C29" s="21">
        <v>543</v>
      </c>
      <c r="D29" s="21"/>
      <c r="E29" s="20">
        <v>1160</v>
      </c>
      <c r="F29" s="20"/>
      <c r="G29" s="21">
        <v>646</v>
      </c>
      <c r="H29" s="21"/>
      <c r="I29" s="20">
        <v>5428</v>
      </c>
    </row>
    <row r="30" spans="1:9" ht="24.9" customHeight="1" x14ac:dyDescent="0.25">
      <c r="A30" s="69" t="s">
        <v>24</v>
      </c>
      <c r="B30" s="21"/>
      <c r="C30" s="21">
        <v>570</v>
      </c>
      <c r="D30" s="21"/>
      <c r="E30" s="20">
        <v>1212</v>
      </c>
      <c r="F30" s="20"/>
      <c r="G30" s="21">
        <v>678</v>
      </c>
      <c r="H30" s="21"/>
      <c r="I30" s="20">
        <v>5659</v>
      </c>
    </row>
    <row r="31" spans="1:9" ht="24.9" customHeight="1" x14ac:dyDescent="0.25">
      <c r="A31" s="78" t="s">
        <v>145</v>
      </c>
      <c r="B31" s="79"/>
      <c r="C31" s="79">
        <v>505</v>
      </c>
      <c r="D31" s="79"/>
      <c r="E31" s="39">
        <v>1173</v>
      </c>
      <c r="F31" s="39"/>
      <c r="G31" s="79">
        <v>374</v>
      </c>
      <c r="H31" s="79"/>
      <c r="I31" s="39">
        <v>892</v>
      </c>
    </row>
    <row r="32" spans="1:9" ht="22.5" customHeight="1" x14ac:dyDescent="0.25">
      <c r="A32" s="13" t="s">
        <v>172</v>
      </c>
      <c r="B32" s="14"/>
      <c r="C32" s="14"/>
      <c r="D32" s="14"/>
      <c r="E32" s="14"/>
      <c r="F32" s="14"/>
      <c r="G32" s="13" t="s">
        <v>13</v>
      </c>
      <c r="H32" s="14"/>
      <c r="I32" s="14"/>
    </row>
    <row r="33" spans="1:9" ht="20.25" customHeight="1" x14ac:dyDescent="0.25">
      <c r="A33" s="201" t="s">
        <v>206</v>
      </c>
      <c r="B33" s="201"/>
      <c r="C33" s="201"/>
      <c r="D33" s="201"/>
      <c r="E33" s="201"/>
      <c r="F33" s="201"/>
      <c r="G33" s="201"/>
      <c r="H33" s="201"/>
      <c r="I33" s="201"/>
    </row>
    <row r="34" spans="1:9" ht="12.75" customHeight="1" x14ac:dyDescent="0.25">
      <c r="A34" s="2"/>
      <c r="I34" s="9"/>
    </row>
    <row r="35" spans="1:9" ht="15.9" customHeight="1" x14ac:dyDescent="0.25"/>
    <row r="36" spans="1:9" ht="15.9" customHeight="1" x14ac:dyDescent="0.25"/>
    <row r="37" spans="1:9" ht="15.9" customHeight="1" x14ac:dyDescent="0.25"/>
    <row r="38" spans="1:9" ht="15.9" customHeight="1" x14ac:dyDescent="0.25"/>
    <row r="39" spans="1:9" ht="15.9" customHeight="1" x14ac:dyDescent="0.25"/>
    <row r="40" spans="1:9" ht="15.9" customHeight="1" x14ac:dyDescent="0.25"/>
    <row r="41" spans="1:9" ht="15.9" customHeight="1" x14ac:dyDescent="0.25"/>
    <row r="42" spans="1:9" ht="15.9" customHeight="1" x14ac:dyDescent="0.25"/>
    <row r="43" spans="1:9" ht="15.9" customHeight="1" x14ac:dyDescent="0.25"/>
    <row r="44" spans="1:9" ht="15.9" customHeight="1" x14ac:dyDescent="0.25"/>
    <row r="45" spans="1:9" ht="15.9" customHeight="1" x14ac:dyDescent="0.25"/>
    <row r="46" spans="1:9" ht="15.9" customHeight="1" x14ac:dyDescent="0.25"/>
    <row r="47" spans="1:9" ht="15.9" customHeight="1" x14ac:dyDescent="0.25"/>
    <row r="48" spans="1:9" ht="15.9" customHeight="1" x14ac:dyDescent="0.25"/>
    <row r="49" ht="15.9" customHeight="1" x14ac:dyDescent="0.25"/>
    <row r="50" ht="15.9" customHeight="1" x14ac:dyDescent="0.25"/>
    <row r="51" ht="15.9" customHeight="1" x14ac:dyDescent="0.25"/>
    <row r="52" ht="15.9" customHeight="1" x14ac:dyDescent="0.25"/>
    <row r="53" ht="15.9" customHeight="1" x14ac:dyDescent="0.25"/>
  </sheetData>
  <mergeCells count="14">
    <mergeCell ref="A33:I33"/>
    <mergeCell ref="A21:I21"/>
    <mergeCell ref="A1:I1"/>
    <mergeCell ref="A3:I3"/>
    <mergeCell ref="A4:I4"/>
    <mergeCell ref="A6:A7"/>
    <mergeCell ref="B6:C6"/>
    <mergeCell ref="D6:E6"/>
    <mergeCell ref="F6:G6"/>
    <mergeCell ref="H6:I6"/>
    <mergeCell ref="B20:C20"/>
    <mergeCell ref="D20:E20"/>
    <mergeCell ref="F20:G20"/>
    <mergeCell ref="H20:I20"/>
  </mergeCells>
  <printOptions horizontalCentered="1"/>
  <pageMargins left="0.6" right="0.6" top="0.5" bottom="0.5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view="pageBreakPreview" zoomScale="80" zoomScaleSheetLayoutView="80" workbookViewId="0">
      <selection activeCell="I11" sqref="I11"/>
    </sheetView>
  </sheetViews>
  <sheetFormatPr defaultColWidth="8.9140625" defaultRowHeight="13.2" x14ac:dyDescent="0.25"/>
  <cols>
    <col min="1" max="1" width="7.33203125" style="5" customWidth="1"/>
    <col min="2" max="2" width="10.6640625" style="5" customWidth="1"/>
    <col min="3" max="3" width="9.58203125" style="5" customWidth="1"/>
    <col min="4" max="4" width="10.9140625" style="5" customWidth="1"/>
    <col min="5" max="5" width="9.08203125" style="5" customWidth="1"/>
    <col min="6" max="6" width="10.9140625" style="5" customWidth="1"/>
    <col min="7" max="7" width="9.4140625" style="5" customWidth="1"/>
    <col min="8" max="16384" width="8.9140625" style="5"/>
  </cols>
  <sheetData>
    <row r="1" spans="1:7" x14ac:dyDescent="0.25">
      <c r="A1" s="189">
        <v>180</v>
      </c>
      <c r="B1" s="189"/>
      <c r="C1" s="189"/>
      <c r="D1" s="189"/>
      <c r="E1" s="189"/>
      <c r="F1" s="189"/>
      <c r="G1" s="189"/>
    </row>
    <row r="2" spans="1:7" ht="13.8" x14ac:dyDescent="0.3">
      <c r="A2" s="222" t="s">
        <v>0</v>
      </c>
      <c r="B2" s="222"/>
      <c r="C2" s="222"/>
      <c r="D2" s="222"/>
      <c r="E2" s="222"/>
      <c r="F2" s="222"/>
      <c r="G2" s="222"/>
    </row>
    <row r="3" spans="1:7" ht="15.6" x14ac:dyDescent="0.3">
      <c r="A3" s="190" t="s">
        <v>47</v>
      </c>
      <c r="B3" s="200"/>
      <c r="C3" s="200"/>
      <c r="D3" s="200"/>
      <c r="E3" s="200"/>
      <c r="F3" s="200"/>
      <c r="G3" s="200"/>
    </row>
    <row r="4" spans="1:7" ht="15.6" x14ac:dyDescent="0.3">
      <c r="A4" s="4"/>
      <c r="B4" s="200" t="s">
        <v>149</v>
      </c>
      <c r="C4" s="200"/>
      <c r="D4" s="200"/>
      <c r="E4" s="200"/>
      <c r="F4" s="200"/>
      <c r="G4" s="200"/>
    </row>
    <row r="5" spans="1:7" x14ac:dyDescent="0.25">
      <c r="A5" s="27"/>
      <c r="B5" s="27"/>
      <c r="C5" s="27"/>
      <c r="D5" s="27"/>
      <c r="F5" s="27"/>
      <c r="G5" s="29" t="s">
        <v>1</v>
      </c>
    </row>
    <row r="6" spans="1:7" x14ac:dyDescent="0.25">
      <c r="A6" s="238" t="s">
        <v>27</v>
      </c>
      <c r="B6" s="183" t="s">
        <v>2</v>
      </c>
      <c r="C6" s="184"/>
      <c r="D6" s="185" t="s">
        <v>3</v>
      </c>
      <c r="E6" s="184"/>
      <c r="F6" s="186" t="s">
        <v>4</v>
      </c>
      <c r="G6" s="184"/>
    </row>
    <row r="7" spans="1:7" ht="26.25" customHeight="1" x14ac:dyDescent="0.25">
      <c r="A7" s="191"/>
      <c r="B7" s="187" t="s">
        <v>6</v>
      </c>
      <c r="C7" s="188" t="s">
        <v>43</v>
      </c>
      <c r="D7" s="188" t="s">
        <v>6</v>
      </c>
      <c r="E7" s="188" t="s">
        <v>43</v>
      </c>
      <c r="F7" s="188" t="s">
        <v>6</v>
      </c>
      <c r="G7" s="188" t="s">
        <v>43</v>
      </c>
    </row>
    <row r="8" spans="1:7" x14ac:dyDescent="0.25">
      <c r="A8" s="80"/>
      <c r="B8" s="81"/>
      <c r="C8" s="81"/>
      <c r="D8" s="81"/>
      <c r="E8" s="81"/>
      <c r="F8" s="81"/>
      <c r="G8" s="81"/>
    </row>
    <row r="9" spans="1:7" x14ac:dyDescent="0.25">
      <c r="A9" s="234" t="s">
        <v>24</v>
      </c>
      <c r="B9" s="234"/>
      <c r="C9" s="234"/>
      <c r="D9" s="234"/>
      <c r="E9" s="234"/>
      <c r="F9" s="234"/>
      <c r="G9" s="234"/>
    </row>
    <row r="10" spans="1:7" x14ac:dyDescent="0.25">
      <c r="A10" s="82"/>
      <c r="B10" s="83"/>
      <c r="C10" s="83"/>
      <c r="D10" s="83"/>
      <c r="E10" s="83"/>
      <c r="F10" s="83"/>
      <c r="G10" s="83"/>
    </row>
    <row r="11" spans="1:7" x14ac:dyDescent="0.25">
      <c r="A11" s="84" t="s">
        <v>2</v>
      </c>
      <c r="B11" s="85">
        <f>SUM(B12:B23)</f>
        <v>6989.7810830000008</v>
      </c>
      <c r="C11" s="85">
        <f>C23</f>
        <v>1826021</v>
      </c>
      <c r="D11" s="85">
        <f>SUM(D12:D23)</f>
        <v>4101.6805770000001</v>
      </c>
      <c r="E11" s="85">
        <f>E23</f>
        <v>1467146</v>
      </c>
      <c r="F11" s="85">
        <f>SUM(F12:F23)</f>
        <v>533.982663</v>
      </c>
      <c r="G11" s="85">
        <f>G23</f>
        <v>279011</v>
      </c>
    </row>
    <row r="12" spans="1:7" x14ac:dyDescent="0.25">
      <c r="A12" s="21" t="s">
        <v>42</v>
      </c>
      <c r="B12" s="83">
        <f>SUM(D12,F12,'177'!B13,'177'!D13,'177'!F13)</f>
        <v>645.54000000000008</v>
      </c>
      <c r="C12" s="83">
        <f>SUM(E12,G12,'177'!C13,'177'!E13,'177'!G13)</f>
        <v>1790563</v>
      </c>
      <c r="D12" s="83">
        <v>402.42999999999995</v>
      </c>
      <c r="E12" s="83">
        <v>1456810</v>
      </c>
      <c r="F12" s="83">
        <v>53.980000000000004</v>
      </c>
      <c r="G12" s="83">
        <v>274413</v>
      </c>
    </row>
    <row r="13" spans="1:7" x14ac:dyDescent="0.25">
      <c r="A13" s="21" t="s">
        <v>29</v>
      </c>
      <c r="B13" s="83">
        <f>SUM(D13,F13,'177'!B14,'177'!D14,'177'!F14)</f>
        <v>676.18</v>
      </c>
      <c r="C13" s="83">
        <f>SUM(E13,G13,'177'!C14,'177'!E14,'177'!G14)</f>
        <v>1793522</v>
      </c>
      <c r="D13" s="83">
        <v>419.69</v>
      </c>
      <c r="E13" s="83">
        <v>1459330</v>
      </c>
      <c r="F13" s="83">
        <v>52.17</v>
      </c>
      <c r="G13" s="83">
        <v>274780</v>
      </c>
    </row>
    <row r="14" spans="1:7" x14ac:dyDescent="0.25">
      <c r="A14" s="21" t="s">
        <v>30</v>
      </c>
      <c r="B14" s="83">
        <f>SUM(D14,F14,'177'!B15,'177'!D15,'177'!F15)</f>
        <v>677.73000000000013</v>
      </c>
      <c r="C14" s="83">
        <f>SUM(E14,G14,'177'!C15,'177'!E15,'177'!G15)</f>
        <v>1796557</v>
      </c>
      <c r="D14" s="83">
        <v>411.82</v>
      </c>
      <c r="E14" s="83">
        <v>1461977</v>
      </c>
      <c r="F14" s="83">
        <v>53.370000000000005</v>
      </c>
      <c r="G14" s="83">
        <v>275112</v>
      </c>
    </row>
    <row r="15" spans="1:7" x14ac:dyDescent="0.25">
      <c r="A15" s="21" t="s">
        <v>31</v>
      </c>
      <c r="B15" s="83">
        <f>SUM(D15,F15,'177'!B16,'177'!D16,'177'!F16)</f>
        <v>610.04999999999995</v>
      </c>
      <c r="C15" s="83">
        <f>SUM(E15,G15,'177'!C16,'177'!E16,'177'!G16)</f>
        <v>1800075</v>
      </c>
      <c r="D15" s="83">
        <v>350.89</v>
      </c>
      <c r="E15" s="83">
        <v>1464999</v>
      </c>
      <c r="F15" s="83">
        <v>48.39</v>
      </c>
      <c r="G15" s="83">
        <v>275497</v>
      </c>
    </row>
    <row r="16" spans="1:7" x14ac:dyDescent="0.25">
      <c r="A16" s="21" t="s">
        <v>32</v>
      </c>
      <c r="B16" s="83">
        <f>SUM(D16,F16,'177'!B17,'177'!D17,'177'!F17)</f>
        <v>500.83</v>
      </c>
      <c r="C16" s="83">
        <f>SUM(E16,G16,'177'!C17,'177'!E17,'177'!G17)</f>
        <v>1803028</v>
      </c>
      <c r="D16" s="83">
        <v>271.47000000000003</v>
      </c>
      <c r="E16" s="83">
        <v>1467445</v>
      </c>
      <c r="F16" s="83">
        <v>44.519999999999996</v>
      </c>
      <c r="G16" s="83">
        <v>275933</v>
      </c>
    </row>
    <row r="17" spans="1:7" x14ac:dyDescent="0.25">
      <c r="A17" s="21" t="s">
        <v>33</v>
      </c>
      <c r="B17" s="83">
        <f>SUM(D17,F17,'177'!B18,'177'!D18,'177'!F18)</f>
        <v>450.60844700000001</v>
      </c>
      <c r="C17" s="83">
        <f>SUM(E17,G17,'177'!C18,'177'!E18,'177'!G18)</f>
        <v>1806086</v>
      </c>
      <c r="D17" s="83">
        <v>224.35</v>
      </c>
      <c r="E17" s="83">
        <v>1470038</v>
      </c>
      <c r="F17" s="83">
        <v>37.880000000000003</v>
      </c>
      <c r="G17" s="83">
        <v>276309</v>
      </c>
    </row>
    <row r="18" spans="1:7" x14ac:dyDescent="0.25">
      <c r="A18" s="21" t="s">
        <v>34</v>
      </c>
      <c r="B18" s="83">
        <f>SUM(D18,F18,'177'!B19,'177'!D19,'177'!F19)</f>
        <v>472.18987500000003</v>
      </c>
      <c r="C18" s="83">
        <f>SUM(E18,G18,'177'!C19,'177'!E19,'177'!G19)</f>
        <v>1809987</v>
      </c>
      <c r="D18" s="83">
        <v>251.674577</v>
      </c>
      <c r="E18" s="83">
        <v>1473345</v>
      </c>
      <c r="F18" s="83">
        <v>36.897663000000001</v>
      </c>
      <c r="G18" s="83">
        <v>276813</v>
      </c>
    </row>
    <row r="19" spans="1:7" x14ac:dyDescent="0.25">
      <c r="A19" s="21" t="s">
        <v>35</v>
      </c>
      <c r="B19" s="83">
        <f>SUM(D19,F19,'177'!B20,'177'!D20,'177'!F20)</f>
        <v>424.05394799999999</v>
      </c>
      <c r="C19" s="83">
        <f>SUM(E19,G19,'177'!C20,'177'!E20,'177'!G20)</f>
        <v>1813377</v>
      </c>
      <c r="D19" s="83">
        <v>217.738</v>
      </c>
      <c r="E19" s="83">
        <v>1476049</v>
      </c>
      <c r="F19" s="83">
        <v>35.500999999999998</v>
      </c>
      <c r="G19" s="83">
        <v>277407</v>
      </c>
    </row>
    <row r="20" spans="1:7" x14ac:dyDescent="0.25">
      <c r="A20" s="21" t="s">
        <v>36</v>
      </c>
      <c r="B20" s="83">
        <f>SUM(D20,F20,'177'!B21,'177'!D21,'177'!F21)</f>
        <v>441.98911999999996</v>
      </c>
      <c r="C20" s="83">
        <f>SUM(E20,G20,'177'!C21,'177'!E21,'177'!G21)</f>
        <v>1817051</v>
      </c>
      <c r="D20" s="83">
        <v>248.62899999999999</v>
      </c>
      <c r="E20" s="83">
        <v>1479071</v>
      </c>
      <c r="F20" s="83">
        <v>34.954000000000001</v>
      </c>
      <c r="G20" s="83">
        <v>277969</v>
      </c>
    </row>
    <row r="21" spans="1:7" x14ac:dyDescent="0.25">
      <c r="A21" s="21" t="s">
        <v>37</v>
      </c>
      <c r="B21" s="83">
        <f>SUM(D21,F21,'177'!B22,'177'!D22,'177'!F22)</f>
        <v>568.55990800000006</v>
      </c>
      <c r="C21" s="83">
        <f>SUM(E21,G21,'177'!C22,'177'!E22,'177'!G22)</f>
        <v>1820771</v>
      </c>
      <c r="D21" s="83">
        <v>328.28800000000001</v>
      </c>
      <c r="E21" s="83">
        <v>1462817</v>
      </c>
      <c r="F21" s="83">
        <v>41.603999999999999</v>
      </c>
      <c r="G21" s="83">
        <v>278225</v>
      </c>
    </row>
    <row r="22" spans="1:7" x14ac:dyDescent="0.25">
      <c r="A22" s="21" t="s">
        <v>38</v>
      </c>
      <c r="B22" s="83">
        <f>SUM(D22,F22,'177'!B23,'177'!D23,'177'!F23)</f>
        <v>707.93939999999998</v>
      </c>
      <c r="C22" s="83">
        <f>SUM(E22,G22,'177'!C23,'177'!E23,'177'!G23)</f>
        <v>1823294</v>
      </c>
      <c r="D22" s="83">
        <v>438.91800000000001</v>
      </c>
      <c r="E22" s="83">
        <v>1464822</v>
      </c>
      <c r="F22" s="83">
        <v>45.277000000000001</v>
      </c>
      <c r="G22" s="83">
        <v>278660</v>
      </c>
    </row>
    <row r="23" spans="1:7" x14ac:dyDescent="0.25">
      <c r="A23" s="21" t="s">
        <v>39</v>
      </c>
      <c r="B23" s="83">
        <f>SUM(D23,F23,'177'!B24,'177'!D24,'177'!F24)</f>
        <v>814.11038499999995</v>
      </c>
      <c r="C23" s="83">
        <f>SUM(E23,G23,'177'!C24,'177'!E24,'177'!G24)</f>
        <v>1826021</v>
      </c>
      <c r="D23" s="83">
        <v>535.78300000000002</v>
      </c>
      <c r="E23" s="83">
        <v>1467146</v>
      </c>
      <c r="F23" s="83">
        <v>49.439</v>
      </c>
      <c r="G23" s="83">
        <v>279011</v>
      </c>
    </row>
    <row r="24" spans="1:7" x14ac:dyDescent="0.25">
      <c r="A24" s="21"/>
      <c r="B24" s="85"/>
      <c r="C24" s="85"/>
      <c r="D24" s="83"/>
      <c r="E24" s="83"/>
      <c r="F24" s="83"/>
      <c r="G24" s="83"/>
    </row>
    <row r="25" spans="1:7" x14ac:dyDescent="0.25">
      <c r="A25" s="234" t="s">
        <v>145</v>
      </c>
      <c r="B25" s="234"/>
      <c r="C25" s="234"/>
      <c r="D25" s="234"/>
      <c r="E25" s="234"/>
      <c r="F25" s="234"/>
      <c r="G25" s="234"/>
    </row>
    <row r="26" spans="1:7" x14ac:dyDescent="0.25">
      <c r="A26" s="82"/>
      <c r="B26" s="83"/>
      <c r="C26" s="83"/>
      <c r="D26" s="83"/>
      <c r="E26" s="83"/>
      <c r="F26" s="83"/>
      <c r="G26" s="83"/>
    </row>
    <row r="27" spans="1:7" x14ac:dyDescent="0.25">
      <c r="A27" s="84" t="s">
        <v>2</v>
      </c>
      <c r="B27" s="85">
        <f>SUM(B28:B39)</f>
        <v>6696</v>
      </c>
      <c r="C27" s="85">
        <f>C39</f>
        <v>1877792</v>
      </c>
      <c r="D27" s="85">
        <f>SUM(D28:D39)</f>
        <v>3752</v>
      </c>
      <c r="E27" s="85">
        <f>E39</f>
        <v>1511262</v>
      </c>
      <c r="F27" s="85">
        <f>SUM(F28:F39)</f>
        <v>504</v>
      </c>
      <c r="G27" s="85">
        <f>G39</f>
        <v>285567</v>
      </c>
    </row>
    <row r="28" spans="1:7" x14ac:dyDescent="0.25">
      <c r="A28" s="21" t="s">
        <v>42</v>
      </c>
      <c r="B28" s="83">
        <f>SUM(D28,F28,'177'!B29,'177'!D29,'177'!F29)</f>
        <v>721</v>
      </c>
      <c r="C28" s="83">
        <f>SUM(E28,G28,'177'!C29,'177'!E29,'177'!G29)</f>
        <v>1828721</v>
      </c>
      <c r="D28" s="83">
        <v>453</v>
      </c>
      <c r="E28" s="83">
        <v>1469357</v>
      </c>
      <c r="F28" s="83">
        <v>51</v>
      </c>
      <c r="G28" s="83">
        <v>279415</v>
      </c>
    </row>
    <row r="29" spans="1:7" x14ac:dyDescent="0.25">
      <c r="A29" s="21" t="s">
        <v>29</v>
      </c>
      <c r="B29" s="83">
        <f>SUM(D29,F29,'177'!B30,'177'!D30,'177'!F30)</f>
        <v>712</v>
      </c>
      <c r="C29" s="83">
        <f>SUM(E29,G29,'177'!C30,'177'!E30,'177'!G30)</f>
        <v>1831756</v>
      </c>
      <c r="D29" s="83">
        <v>439</v>
      </c>
      <c r="E29" s="83">
        <v>1471936</v>
      </c>
      <c r="F29" s="83">
        <v>48</v>
      </c>
      <c r="G29" s="83">
        <v>279761</v>
      </c>
    </row>
    <row r="30" spans="1:7" x14ac:dyDescent="0.25">
      <c r="A30" s="21" t="s">
        <v>30</v>
      </c>
      <c r="B30" s="83">
        <f>SUM(D30,F30,'177'!B31,'177'!D31,'177'!F31)</f>
        <v>659</v>
      </c>
      <c r="C30" s="83">
        <f>SUM(E30,G30,'177'!C31,'177'!E31,'177'!G31)</f>
        <v>1834578</v>
      </c>
      <c r="D30" s="83">
        <v>391</v>
      </c>
      <c r="E30" s="83">
        <v>1474212</v>
      </c>
      <c r="F30" s="83">
        <v>46</v>
      </c>
      <c r="G30" s="83">
        <v>280223</v>
      </c>
    </row>
    <row r="31" spans="1:7" x14ac:dyDescent="0.25">
      <c r="A31" s="21" t="s">
        <v>31</v>
      </c>
      <c r="B31" s="83">
        <f>SUM(D31,F31,'177'!B32,'177'!D32,'177'!F32)</f>
        <v>569</v>
      </c>
      <c r="C31" s="83">
        <f>SUM(E31,G31,'177'!C32,'177'!E32,'177'!G32)</f>
        <v>1839175</v>
      </c>
      <c r="D31" s="83">
        <v>311</v>
      </c>
      <c r="E31" s="83">
        <v>1478279</v>
      </c>
      <c r="F31" s="83">
        <v>45</v>
      </c>
      <c r="G31" s="83">
        <v>280675</v>
      </c>
    </row>
    <row r="32" spans="1:7" x14ac:dyDescent="0.25">
      <c r="A32" s="21" t="s">
        <v>32</v>
      </c>
      <c r="B32" s="83">
        <f>SUM(D32,F32,'177'!B33,'177'!D33,'177'!F33)</f>
        <v>506</v>
      </c>
      <c r="C32" s="83">
        <f>SUM(E32,G32,'177'!C33,'177'!E33,'177'!G33)</f>
        <v>1843044</v>
      </c>
      <c r="D32" s="83">
        <v>258</v>
      </c>
      <c r="E32" s="83">
        <v>1481596</v>
      </c>
      <c r="F32" s="83">
        <v>40</v>
      </c>
      <c r="G32" s="83">
        <v>281149</v>
      </c>
    </row>
    <row r="33" spans="1:7" x14ac:dyDescent="0.25">
      <c r="A33" s="21" t="s">
        <v>33</v>
      </c>
      <c r="B33" s="83">
        <f>SUM(D33,F33,'177'!B34,'177'!D34,'177'!F34)</f>
        <v>407</v>
      </c>
      <c r="C33" s="83">
        <f>SUM(E33,G33,'177'!C34,'177'!E34,'177'!G34)</f>
        <v>1846760</v>
      </c>
      <c r="D33" s="83">
        <v>177</v>
      </c>
      <c r="E33" s="83">
        <v>1484532</v>
      </c>
      <c r="F33" s="83">
        <v>35</v>
      </c>
      <c r="G33" s="83">
        <v>281783</v>
      </c>
    </row>
    <row r="34" spans="1:7" x14ac:dyDescent="0.25">
      <c r="A34" s="21" t="s">
        <v>34</v>
      </c>
      <c r="B34" s="83">
        <f>SUM(D34,F34,'177'!B35,'177'!D35,'177'!F35)</f>
        <v>402</v>
      </c>
      <c r="C34" s="83">
        <f>SUM(E34,G34,'177'!C35,'177'!E35,'177'!G35)</f>
        <v>1849976</v>
      </c>
      <c r="D34" s="83">
        <v>177</v>
      </c>
      <c r="E34" s="83">
        <v>1487048</v>
      </c>
      <c r="F34" s="83">
        <v>31</v>
      </c>
      <c r="G34" s="83">
        <v>282381</v>
      </c>
    </row>
    <row r="35" spans="1:7" x14ac:dyDescent="0.25">
      <c r="A35" s="21" t="s">
        <v>35</v>
      </c>
      <c r="B35" s="83">
        <f>SUM(D35,F35,'177'!B36,'177'!D36,'177'!F36)</f>
        <v>384</v>
      </c>
      <c r="C35" s="83">
        <f>SUM(E35,G35,'177'!C36,'177'!E36,'177'!G36)</f>
        <v>1854044</v>
      </c>
      <c r="D35" s="83">
        <v>174</v>
      </c>
      <c r="E35" s="83">
        <v>1490531</v>
      </c>
      <c r="F35" s="83">
        <v>31</v>
      </c>
      <c r="G35" s="83">
        <v>282898</v>
      </c>
    </row>
    <row r="36" spans="1:7" x14ac:dyDescent="0.25">
      <c r="A36" s="21" t="s">
        <v>36</v>
      </c>
      <c r="B36" s="83">
        <f>SUM(D36,F36,'177'!B37,'177'!D37,'177'!F37)</f>
        <v>366</v>
      </c>
      <c r="C36" s="83">
        <f>SUM(E36,G36,'177'!C37,'177'!E37,'177'!G37)</f>
        <v>1859224</v>
      </c>
      <c r="D36" s="83">
        <v>174</v>
      </c>
      <c r="E36" s="83">
        <v>1494953</v>
      </c>
      <c r="F36" s="83">
        <v>30</v>
      </c>
      <c r="G36" s="83">
        <v>283600</v>
      </c>
    </row>
    <row r="37" spans="1:7" x14ac:dyDescent="0.25">
      <c r="A37" s="21" t="s">
        <v>37</v>
      </c>
      <c r="B37" s="83">
        <f>SUM(D37,F37,'177'!B38,'177'!D38,'177'!F38)</f>
        <v>533</v>
      </c>
      <c r="C37" s="83">
        <f>SUM(E37,G37,'177'!C38,'177'!E38,'177'!G38)</f>
        <v>1864735</v>
      </c>
      <c r="D37" s="83">
        <v>301</v>
      </c>
      <c r="E37" s="83">
        <v>1499613</v>
      </c>
      <c r="F37" s="83">
        <v>43</v>
      </c>
      <c r="G37" s="83">
        <v>284313</v>
      </c>
    </row>
    <row r="38" spans="1:7" x14ac:dyDescent="0.25">
      <c r="A38" s="21" t="s">
        <v>38</v>
      </c>
      <c r="B38" s="83">
        <f>SUM(D38,F38,'177'!B39,'177'!D39,'177'!F39)</f>
        <v>662</v>
      </c>
      <c r="C38" s="83">
        <f>SUM(E38,G38,'177'!C39,'177'!E39,'177'!G39)</f>
        <v>1870764</v>
      </c>
      <c r="D38" s="83">
        <v>410</v>
      </c>
      <c r="E38" s="83">
        <v>1504898</v>
      </c>
      <c r="F38" s="83">
        <v>48</v>
      </c>
      <c r="G38" s="83">
        <v>284974</v>
      </c>
    </row>
    <row r="39" spans="1:7" x14ac:dyDescent="0.25">
      <c r="A39" s="79" t="s">
        <v>39</v>
      </c>
      <c r="B39" s="86">
        <f>SUM(D39,F39,'177'!B40,'177'!D40,'177'!F40)</f>
        <v>775</v>
      </c>
      <c r="C39" s="86">
        <f>SUM(E39,G39,'177'!C40,'177'!E40,'177'!G40)</f>
        <v>1877792</v>
      </c>
      <c r="D39" s="86">
        <v>487</v>
      </c>
      <c r="E39" s="86">
        <v>1511262</v>
      </c>
      <c r="F39" s="86">
        <v>56</v>
      </c>
      <c r="G39" s="86">
        <v>285567</v>
      </c>
    </row>
    <row r="40" spans="1:7" x14ac:dyDescent="0.25">
      <c r="A40" s="23" t="s">
        <v>207</v>
      </c>
      <c r="B40" s="16"/>
      <c r="C40" s="16"/>
    </row>
    <row r="41" spans="1:7" x14ac:dyDescent="0.25">
      <c r="A41" s="231" t="s">
        <v>200</v>
      </c>
      <c r="B41" s="231"/>
      <c r="C41" s="231"/>
      <c r="D41" s="8"/>
      <c r="E41" s="8"/>
      <c r="F41" s="8"/>
      <c r="G41" s="12" t="s">
        <v>202</v>
      </c>
    </row>
  </sheetData>
  <mergeCells count="8">
    <mergeCell ref="A41:C41"/>
    <mergeCell ref="A25:G25"/>
    <mergeCell ref="A1:G1"/>
    <mergeCell ref="A2:G2"/>
    <mergeCell ref="A3:G3"/>
    <mergeCell ref="B4:G4"/>
    <mergeCell ref="A9:G9"/>
    <mergeCell ref="A6:A7"/>
  </mergeCells>
  <printOptions horizontalCentered="1"/>
  <pageMargins left="0.6" right="0.6" top="0.5" bottom="0.5" header="0" footer="0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2"/>
  <sheetViews>
    <sheetView view="pageBreakPreview" zoomScale="80" zoomScaleSheetLayoutView="80" workbookViewId="0">
      <selection activeCell="I14" sqref="I14"/>
    </sheetView>
  </sheetViews>
  <sheetFormatPr defaultColWidth="8.9140625" defaultRowHeight="13.2" x14ac:dyDescent="0.25"/>
  <cols>
    <col min="1" max="1" width="7" style="5" customWidth="1"/>
    <col min="2" max="2" width="11" style="5" customWidth="1"/>
    <col min="3" max="3" width="9.4140625" style="5" customWidth="1"/>
    <col min="4" max="4" width="10.58203125" style="5" customWidth="1"/>
    <col min="5" max="5" width="9.33203125" style="5" customWidth="1"/>
    <col min="6" max="6" width="10.75" style="5" customWidth="1"/>
    <col min="7" max="7" width="9.33203125" style="5" customWidth="1"/>
    <col min="8" max="16384" width="8.9140625" style="5"/>
  </cols>
  <sheetData>
    <row r="1" spans="1:7" x14ac:dyDescent="0.25">
      <c r="A1" s="189">
        <v>181</v>
      </c>
      <c r="B1" s="189"/>
      <c r="C1" s="189"/>
      <c r="D1" s="189"/>
      <c r="E1" s="189"/>
      <c r="F1" s="189"/>
      <c r="G1" s="189"/>
    </row>
    <row r="2" spans="1:7" ht="13.8" x14ac:dyDescent="0.3">
      <c r="A2" s="219" t="s">
        <v>0</v>
      </c>
      <c r="B2" s="219"/>
      <c r="C2" s="219"/>
      <c r="D2" s="219"/>
      <c r="E2" s="219"/>
      <c r="F2" s="219"/>
      <c r="G2" s="219"/>
    </row>
    <row r="3" spans="1:7" x14ac:dyDescent="0.25">
      <c r="A3" s="27"/>
      <c r="B3" s="27"/>
      <c r="C3" s="27"/>
      <c r="D3" s="27"/>
      <c r="F3" s="40"/>
    </row>
    <row r="4" spans="1:7" ht="15.6" x14ac:dyDescent="0.3">
      <c r="A4" s="190" t="s">
        <v>48</v>
      </c>
      <c r="B4" s="190"/>
      <c r="C4" s="190"/>
      <c r="D4" s="190"/>
      <c r="E4" s="190"/>
      <c r="F4" s="190"/>
      <c r="G4" s="190"/>
    </row>
    <row r="5" spans="1:7" ht="15.6" x14ac:dyDescent="0.3">
      <c r="A5" s="200" t="s">
        <v>149</v>
      </c>
      <c r="B5" s="200"/>
      <c r="C5" s="200"/>
      <c r="D5" s="200"/>
      <c r="E5" s="200"/>
      <c r="F5" s="200"/>
      <c r="G5" s="200"/>
    </row>
    <row r="6" spans="1:7" x14ac:dyDescent="0.25">
      <c r="A6" s="87"/>
      <c r="B6" s="27"/>
      <c r="C6" s="27"/>
      <c r="D6" s="27"/>
      <c r="F6" s="27"/>
      <c r="G6" s="29" t="s">
        <v>1</v>
      </c>
    </row>
    <row r="7" spans="1:7" x14ac:dyDescent="0.25">
      <c r="A7" s="238" t="s">
        <v>27</v>
      </c>
      <c r="B7" s="245" t="s">
        <v>10</v>
      </c>
      <c r="C7" s="245"/>
      <c r="D7" s="245" t="s">
        <v>11</v>
      </c>
      <c r="E7" s="245"/>
      <c r="F7" s="245" t="s">
        <v>177</v>
      </c>
      <c r="G7" s="245"/>
    </row>
    <row r="8" spans="1:7" s="32" customFormat="1" ht="26.25" customHeight="1" x14ac:dyDescent="0.25">
      <c r="A8" s="238"/>
      <c r="B8" s="88" t="s">
        <v>6</v>
      </c>
      <c r="C8" s="88" t="s">
        <v>43</v>
      </c>
      <c r="D8" s="88" t="s">
        <v>6</v>
      </c>
      <c r="E8" s="88" t="s">
        <v>43</v>
      </c>
      <c r="F8" s="88" t="s">
        <v>6</v>
      </c>
      <c r="G8" s="88" t="s">
        <v>43</v>
      </c>
    </row>
    <row r="9" spans="1:7" x14ac:dyDescent="0.25">
      <c r="A9" s="89"/>
      <c r="B9" s="89"/>
      <c r="C9" s="90"/>
      <c r="D9" s="91"/>
      <c r="E9" s="90"/>
      <c r="F9" s="92"/>
      <c r="G9" s="90"/>
    </row>
    <row r="10" spans="1:7" x14ac:dyDescent="0.25">
      <c r="A10" s="234" t="s">
        <v>24</v>
      </c>
      <c r="B10" s="234"/>
      <c r="C10" s="234"/>
      <c r="D10" s="234"/>
      <c r="E10" s="234"/>
      <c r="F10" s="234"/>
      <c r="G10" s="234"/>
    </row>
    <row r="11" spans="1:7" x14ac:dyDescent="0.25">
      <c r="A11" s="59"/>
      <c r="B11" s="59"/>
      <c r="C11" s="59"/>
      <c r="D11" s="59"/>
      <c r="E11" s="59"/>
      <c r="F11" s="59"/>
      <c r="G11" s="59"/>
    </row>
    <row r="12" spans="1:7" x14ac:dyDescent="0.25">
      <c r="A12" s="27" t="s">
        <v>2</v>
      </c>
      <c r="B12" s="93">
        <f>SUM(B13:B24)</f>
        <v>1224.9468599999998</v>
      </c>
      <c r="C12" s="93">
        <f>C24</f>
        <v>27598</v>
      </c>
      <c r="D12" s="93">
        <f>SUM(D13:D24)</f>
        <v>617.96531100000004</v>
      </c>
      <c r="E12" s="93">
        <f>E24</f>
        <v>22951</v>
      </c>
      <c r="F12" s="93">
        <f>SUM(F13:F24)</f>
        <v>511.20567199999994</v>
      </c>
      <c r="G12" s="93">
        <f>G24</f>
        <v>29315</v>
      </c>
    </row>
    <row r="13" spans="1:7" x14ac:dyDescent="0.25">
      <c r="A13" s="5" t="s">
        <v>42</v>
      </c>
      <c r="B13" s="83">
        <v>94.82</v>
      </c>
      <c r="C13" s="83">
        <v>27978</v>
      </c>
      <c r="D13" s="83">
        <v>61.980000000000004</v>
      </c>
      <c r="E13" s="83">
        <v>29450</v>
      </c>
      <c r="F13" s="83">
        <v>32.33</v>
      </c>
      <c r="G13" s="83">
        <v>1912</v>
      </c>
    </row>
    <row r="14" spans="1:7" x14ac:dyDescent="0.25">
      <c r="A14" s="5" t="s">
        <v>29</v>
      </c>
      <c r="B14" s="83">
        <v>107.44</v>
      </c>
      <c r="C14" s="83">
        <v>28022</v>
      </c>
      <c r="D14" s="83">
        <v>63.55</v>
      </c>
      <c r="E14" s="83">
        <v>29478</v>
      </c>
      <c r="F14" s="83">
        <v>33.33</v>
      </c>
      <c r="G14" s="83">
        <v>1912</v>
      </c>
    </row>
    <row r="15" spans="1:7" x14ac:dyDescent="0.25">
      <c r="A15" s="5" t="s">
        <v>30</v>
      </c>
      <c r="B15" s="83">
        <v>112.89000000000001</v>
      </c>
      <c r="C15" s="83">
        <v>28064</v>
      </c>
      <c r="D15" s="83">
        <v>62.33</v>
      </c>
      <c r="E15" s="83">
        <v>29492</v>
      </c>
      <c r="F15" s="83">
        <v>37.32</v>
      </c>
      <c r="G15" s="83">
        <v>1912</v>
      </c>
    </row>
    <row r="16" spans="1:7" x14ac:dyDescent="0.25">
      <c r="A16" s="5" t="s">
        <v>31</v>
      </c>
      <c r="B16" s="83">
        <v>116.60999999999999</v>
      </c>
      <c r="C16" s="83">
        <v>28144</v>
      </c>
      <c r="D16" s="83">
        <v>59.230000000000004</v>
      </c>
      <c r="E16" s="83">
        <v>29522</v>
      </c>
      <c r="F16" s="83">
        <v>34.930000000000007</v>
      </c>
      <c r="G16" s="83">
        <v>1913</v>
      </c>
    </row>
    <row r="17" spans="1:7" x14ac:dyDescent="0.25">
      <c r="A17" s="5" t="s">
        <v>32</v>
      </c>
      <c r="B17" s="83">
        <v>105.14</v>
      </c>
      <c r="C17" s="83">
        <v>28201</v>
      </c>
      <c r="D17" s="83">
        <v>52.05</v>
      </c>
      <c r="E17" s="83">
        <v>29535</v>
      </c>
      <c r="F17" s="83">
        <v>27.650000000000002</v>
      </c>
      <c r="G17" s="83">
        <v>1914</v>
      </c>
    </row>
    <row r="18" spans="1:7" x14ac:dyDescent="0.25">
      <c r="A18" s="5" t="s">
        <v>33</v>
      </c>
      <c r="B18" s="83">
        <v>109.47</v>
      </c>
      <c r="C18" s="83">
        <v>28257</v>
      </c>
      <c r="D18" s="83">
        <v>57.269999999999996</v>
      </c>
      <c r="E18" s="83">
        <v>29568</v>
      </c>
      <c r="F18" s="83">
        <v>21.638446999999999</v>
      </c>
      <c r="G18" s="83">
        <v>1914</v>
      </c>
    </row>
    <row r="19" spans="1:7" x14ac:dyDescent="0.25">
      <c r="A19" s="5" t="s">
        <v>34</v>
      </c>
      <c r="B19" s="83">
        <v>103.38386</v>
      </c>
      <c r="C19" s="83">
        <v>28317</v>
      </c>
      <c r="D19" s="83">
        <v>57.471311</v>
      </c>
      <c r="E19" s="83">
        <v>29597</v>
      </c>
      <c r="F19" s="83">
        <v>22.762463999999998</v>
      </c>
      <c r="G19" s="83">
        <v>1915</v>
      </c>
    </row>
    <row r="20" spans="1:7" x14ac:dyDescent="0.25">
      <c r="A20" s="5" t="s">
        <v>35</v>
      </c>
      <c r="B20" s="83">
        <v>93.665999999999997</v>
      </c>
      <c r="C20" s="83">
        <v>28392</v>
      </c>
      <c r="D20" s="83">
        <v>54.225999999999999</v>
      </c>
      <c r="E20" s="83">
        <v>29608</v>
      </c>
      <c r="F20" s="83">
        <v>22.922948000000002</v>
      </c>
      <c r="G20" s="83">
        <v>1921</v>
      </c>
    </row>
    <row r="21" spans="1:7" x14ac:dyDescent="0.25">
      <c r="A21" s="5" t="s">
        <v>36</v>
      </c>
      <c r="B21" s="83">
        <v>84.463999999999999</v>
      </c>
      <c r="C21" s="83">
        <v>28459</v>
      </c>
      <c r="D21" s="83">
        <v>51.512</v>
      </c>
      <c r="E21" s="83">
        <v>29621</v>
      </c>
      <c r="F21" s="83">
        <v>22.430119999999999</v>
      </c>
      <c r="G21" s="83">
        <v>1931</v>
      </c>
    </row>
    <row r="22" spans="1:7" x14ac:dyDescent="0.25">
      <c r="A22" s="5" t="s">
        <v>37</v>
      </c>
      <c r="B22" s="83">
        <v>94.087999999999994</v>
      </c>
      <c r="C22" s="83">
        <v>27522</v>
      </c>
      <c r="D22" s="83">
        <v>27.388999999999999</v>
      </c>
      <c r="E22" s="83">
        <v>22934</v>
      </c>
      <c r="F22" s="83">
        <v>77.190907999999993</v>
      </c>
      <c r="G22" s="83">
        <v>29273</v>
      </c>
    </row>
    <row r="23" spans="1:7" x14ac:dyDescent="0.25">
      <c r="A23" s="5" t="s">
        <v>38</v>
      </c>
      <c r="B23" s="83">
        <v>100.10599999999999</v>
      </c>
      <c r="C23" s="83">
        <v>27588</v>
      </c>
      <c r="D23" s="83">
        <v>34.625</v>
      </c>
      <c r="E23" s="83">
        <v>22943</v>
      </c>
      <c r="F23" s="83">
        <v>89.01339999999999</v>
      </c>
      <c r="G23" s="83">
        <v>29281</v>
      </c>
    </row>
    <row r="24" spans="1:7" x14ac:dyDescent="0.25">
      <c r="A24" s="21" t="s">
        <v>39</v>
      </c>
      <c r="B24" s="83">
        <v>102.869</v>
      </c>
      <c r="C24" s="83">
        <v>27598</v>
      </c>
      <c r="D24" s="83">
        <v>36.332000000000001</v>
      </c>
      <c r="E24" s="83">
        <v>22951</v>
      </c>
      <c r="F24" s="83">
        <v>89.687385000000006</v>
      </c>
      <c r="G24" s="83">
        <v>29315</v>
      </c>
    </row>
    <row r="25" spans="1:7" x14ac:dyDescent="0.25">
      <c r="B25" s="83"/>
      <c r="C25" s="83"/>
      <c r="D25" s="83"/>
      <c r="E25" s="83"/>
      <c r="F25" s="83"/>
      <c r="G25" s="83"/>
    </row>
    <row r="26" spans="1:7" x14ac:dyDescent="0.25">
      <c r="A26" s="234" t="s">
        <v>145</v>
      </c>
      <c r="B26" s="234"/>
      <c r="C26" s="234"/>
      <c r="D26" s="234"/>
      <c r="E26" s="234"/>
      <c r="F26" s="234"/>
      <c r="G26" s="234"/>
    </row>
    <row r="27" spans="1:7" x14ac:dyDescent="0.25">
      <c r="A27" s="59"/>
      <c r="B27" s="59"/>
      <c r="C27" s="59"/>
      <c r="D27" s="59"/>
      <c r="E27" s="59"/>
      <c r="F27" s="59"/>
      <c r="G27" s="59"/>
    </row>
    <row r="28" spans="1:7" x14ac:dyDescent="0.25">
      <c r="A28" s="27" t="s">
        <v>2</v>
      </c>
      <c r="B28" s="93">
        <f>SUM(B29:B40)</f>
        <v>1175</v>
      </c>
      <c r="C28" s="93">
        <f>C40</f>
        <v>28180</v>
      </c>
      <c r="D28" s="93">
        <f>SUM(D29:D40)</f>
        <v>371</v>
      </c>
      <c r="E28" s="93">
        <f>E40</f>
        <v>23704</v>
      </c>
      <c r="F28" s="93">
        <f>SUM(F29:F40)</f>
        <v>894</v>
      </c>
      <c r="G28" s="93">
        <f>G40</f>
        <v>29079</v>
      </c>
    </row>
    <row r="29" spans="1:7" x14ac:dyDescent="0.25">
      <c r="A29" s="5" t="s">
        <v>42</v>
      </c>
      <c r="B29" s="83">
        <v>96</v>
      </c>
      <c r="C29" s="83">
        <v>27650</v>
      </c>
      <c r="D29" s="83">
        <v>36</v>
      </c>
      <c r="E29" s="83">
        <v>22974</v>
      </c>
      <c r="F29" s="83">
        <v>85</v>
      </c>
      <c r="G29" s="83">
        <v>29325</v>
      </c>
    </row>
    <row r="30" spans="1:7" x14ac:dyDescent="0.25">
      <c r="A30" s="5" t="s">
        <v>29</v>
      </c>
      <c r="B30" s="83">
        <v>99</v>
      </c>
      <c r="C30" s="83">
        <v>27682</v>
      </c>
      <c r="D30" s="83">
        <v>37</v>
      </c>
      <c r="E30" s="83">
        <v>22987</v>
      </c>
      <c r="F30" s="83">
        <v>89</v>
      </c>
      <c r="G30" s="83">
        <v>29390</v>
      </c>
    </row>
    <row r="31" spans="1:7" x14ac:dyDescent="0.25">
      <c r="A31" s="5" t="s">
        <v>30</v>
      </c>
      <c r="B31" s="83">
        <v>98</v>
      </c>
      <c r="C31" s="83">
        <v>27735</v>
      </c>
      <c r="D31" s="83">
        <v>37</v>
      </c>
      <c r="E31" s="83">
        <v>23019</v>
      </c>
      <c r="F31" s="83">
        <v>87</v>
      </c>
      <c r="G31" s="83">
        <v>29389</v>
      </c>
    </row>
    <row r="32" spans="1:7" x14ac:dyDescent="0.25">
      <c r="A32" s="5" t="s">
        <v>31</v>
      </c>
      <c r="B32" s="83">
        <v>104</v>
      </c>
      <c r="C32" s="83">
        <v>27801</v>
      </c>
      <c r="D32" s="83">
        <v>32</v>
      </c>
      <c r="E32" s="83">
        <v>23024</v>
      </c>
      <c r="F32" s="83">
        <v>77</v>
      </c>
      <c r="G32" s="83">
        <v>29396</v>
      </c>
    </row>
    <row r="33" spans="1:7" x14ac:dyDescent="0.25">
      <c r="A33" s="5" t="s">
        <v>32</v>
      </c>
      <c r="B33" s="83">
        <v>105</v>
      </c>
      <c r="C33" s="83">
        <v>27861</v>
      </c>
      <c r="D33" s="83">
        <v>29</v>
      </c>
      <c r="E33" s="83">
        <v>23056</v>
      </c>
      <c r="F33" s="83">
        <v>74</v>
      </c>
      <c r="G33" s="83">
        <v>29382</v>
      </c>
    </row>
    <row r="34" spans="1:7" x14ac:dyDescent="0.25">
      <c r="A34" s="5" t="s">
        <v>33</v>
      </c>
      <c r="B34" s="83">
        <v>97</v>
      </c>
      <c r="C34" s="83">
        <v>27902</v>
      </c>
      <c r="D34" s="83">
        <v>29</v>
      </c>
      <c r="E34" s="83">
        <v>23083</v>
      </c>
      <c r="F34" s="83">
        <v>69</v>
      </c>
      <c r="G34" s="83">
        <v>29460</v>
      </c>
    </row>
    <row r="35" spans="1:7" x14ac:dyDescent="0.25">
      <c r="A35" s="5" t="s">
        <v>34</v>
      </c>
      <c r="B35" s="83">
        <v>97</v>
      </c>
      <c r="C35" s="83">
        <v>27944</v>
      </c>
      <c r="D35" s="83">
        <v>28</v>
      </c>
      <c r="E35" s="83">
        <v>23096</v>
      </c>
      <c r="F35" s="83">
        <v>69</v>
      </c>
      <c r="G35" s="83">
        <v>29507</v>
      </c>
    </row>
    <row r="36" spans="1:7" x14ac:dyDescent="0.25">
      <c r="A36" s="5" t="s">
        <v>35</v>
      </c>
      <c r="B36" s="83">
        <v>86</v>
      </c>
      <c r="C36" s="83">
        <v>27987</v>
      </c>
      <c r="D36" s="83">
        <v>26</v>
      </c>
      <c r="E36" s="83">
        <v>23217</v>
      </c>
      <c r="F36" s="83">
        <v>67</v>
      </c>
      <c r="G36" s="83">
        <v>29411</v>
      </c>
    </row>
    <row r="37" spans="1:7" x14ac:dyDescent="0.25">
      <c r="A37" s="5" t="s">
        <v>36</v>
      </c>
      <c r="B37" s="83">
        <v>78</v>
      </c>
      <c r="C37" s="83">
        <v>28022</v>
      </c>
      <c r="D37" s="83">
        <v>25</v>
      </c>
      <c r="E37" s="83">
        <v>23508</v>
      </c>
      <c r="F37" s="83">
        <v>59</v>
      </c>
      <c r="G37" s="83">
        <v>29141</v>
      </c>
    </row>
    <row r="38" spans="1:7" x14ac:dyDescent="0.25">
      <c r="A38" s="5" t="s">
        <v>37</v>
      </c>
      <c r="B38" s="83">
        <v>94</v>
      </c>
      <c r="C38" s="83">
        <v>28102</v>
      </c>
      <c r="D38" s="83">
        <v>26</v>
      </c>
      <c r="E38" s="83">
        <v>23966</v>
      </c>
      <c r="F38" s="83">
        <v>69</v>
      </c>
      <c r="G38" s="83">
        <v>28741</v>
      </c>
    </row>
    <row r="39" spans="1:7" x14ac:dyDescent="0.25">
      <c r="A39" s="5" t="s">
        <v>38</v>
      </c>
      <c r="B39" s="83">
        <v>103</v>
      </c>
      <c r="C39" s="83">
        <v>28144</v>
      </c>
      <c r="D39" s="83">
        <v>29</v>
      </c>
      <c r="E39" s="83">
        <v>23980</v>
      </c>
      <c r="F39" s="83">
        <v>72</v>
      </c>
      <c r="G39" s="83">
        <v>28768</v>
      </c>
    </row>
    <row r="40" spans="1:7" x14ac:dyDescent="0.25">
      <c r="A40" s="79" t="s">
        <v>39</v>
      </c>
      <c r="B40" s="86">
        <v>118</v>
      </c>
      <c r="C40" s="86">
        <v>28180</v>
      </c>
      <c r="D40" s="86">
        <v>37</v>
      </c>
      <c r="E40" s="86">
        <v>23704</v>
      </c>
      <c r="F40" s="86">
        <v>77</v>
      </c>
      <c r="G40" s="86">
        <v>29079</v>
      </c>
    </row>
    <row r="41" spans="1:7" x14ac:dyDescent="0.25">
      <c r="A41" s="22" t="s">
        <v>176</v>
      </c>
      <c r="F41" s="244" t="s">
        <v>13</v>
      </c>
      <c r="G41" s="244"/>
    </row>
    <row r="42" spans="1:7" x14ac:dyDescent="0.25">
      <c r="A42" s="231" t="s">
        <v>208</v>
      </c>
      <c r="B42" s="231"/>
      <c r="C42" s="231"/>
    </row>
  </sheetData>
  <mergeCells count="12">
    <mergeCell ref="A42:C42"/>
    <mergeCell ref="A10:G10"/>
    <mergeCell ref="A26:G26"/>
    <mergeCell ref="F41:G41"/>
    <mergeCell ref="A1:G1"/>
    <mergeCell ref="A2:G2"/>
    <mergeCell ref="A4:G4"/>
    <mergeCell ref="A5:G5"/>
    <mergeCell ref="A7:A8"/>
    <mergeCell ref="B7:C7"/>
    <mergeCell ref="D7:E7"/>
    <mergeCell ref="F7:G7"/>
  </mergeCells>
  <printOptions horizontalCentered="1"/>
  <pageMargins left="0.6" right="0.6" top="0.5" bottom="0.5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view="pageBreakPreview" zoomScale="80" zoomScaleSheetLayoutView="80" workbookViewId="0">
      <selection activeCell="I11" sqref="I11"/>
    </sheetView>
  </sheetViews>
  <sheetFormatPr defaultColWidth="9.75" defaultRowHeight="13.2" x14ac:dyDescent="0.25"/>
  <cols>
    <col min="1" max="1" width="7.6640625" style="5" customWidth="1"/>
    <col min="2" max="2" width="7.75" style="5" customWidth="1"/>
    <col min="3" max="3" width="11.6640625" style="5" customWidth="1"/>
    <col min="4" max="4" width="8.6640625" style="5" customWidth="1"/>
    <col min="5" max="5" width="7.6640625" style="5" customWidth="1"/>
    <col min="6" max="6" width="8.9140625" style="5" customWidth="1"/>
    <col min="7" max="9" width="7.75" style="5" customWidth="1"/>
    <col min="10" max="16384" width="9.75" style="5"/>
  </cols>
  <sheetData>
    <row r="1" spans="1:6" ht="18" customHeight="1" x14ac:dyDescent="0.25">
      <c r="A1" s="189">
        <v>182</v>
      </c>
      <c r="B1" s="189"/>
      <c r="C1" s="189"/>
      <c r="D1" s="189"/>
      <c r="E1" s="189"/>
      <c r="F1" s="189"/>
    </row>
    <row r="2" spans="1:6" ht="16.5" customHeight="1" x14ac:dyDescent="0.3">
      <c r="A2" s="2"/>
      <c r="B2" s="27"/>
      <c r="C2" s="27"/>
      <c r="D2" s="27"/>
      <c r="E2" s="27"/>
      <c r="F2" s="28" t="s">
        <v>0</v>
      </c>
    </row>
    <row r="3" spans="1:6" ht="18" customHeight="1" x14ac:dyDescent="0.3">
      <c r="A3" s="190" t="s">
        <v>221</v>
      </c>
      <c r="B3" s="190"/>
      <c r="C3" s="190"/>
      <c r="D3" s="190"/>
      <c r="E3" s="190"/>
      <c r="F3" s="190"/>
    </row>
    <row r="4" spans="1:6" ht="18" customHeight="1" x14ac:dyDescent="0.3">
      <c r="A4" s="200" t="s">
        <v>182</v>
      </c>
      <c r="B4" s="200"/>
      <c r="C4" s="200"/>
      <c r="D4" s="200"/>
      <c r="E4" s="200"/>
      <c r="F4" s="200"/>
    </row>
    <row r="5" spans="1:6" ht="16.5" customHeight="1" x14ac:dyDescent="0.3">
      <c r="A5" s="200" t="s">
        <v>183</v>
      </c>
      <c r="B5" s="200"/>
      <c r="C5" s="200"/>
      <c r="D5" s="200"/>
      <c r="E5" s="200"/>
      <c r="F5" s="200"/>
    </row>
    <row r="6" spans="1:6" ht="18" customHeight="1" x14ac:dyDescent="0.25">
      <c r="A6" s="27"/>
      <c r="B6" s="27"/>
      <c r="C6" s="27"/>
      <c r="F6" s="29" t="s">
        <v>49</v>
      </c>
    </row>
    <row r="7" spans="1:6" ht="26.4" x14ac:dyDescent="0.25">
      <c r="A7" s="94" t="s">
        <v>5</v>
      </c>
      <c r="B7" s="95" t="s">
        <v>157</v>
      </c>
      <c r="C7" s="95" t="s">
        <v>152</v>
      </c>
      <c r="D7" s="95" t="s">
        <v>50</v>
      </c>
      <c r="E7" s="95" t="s">
        <v>51</v>
      </c>
      <c r="F7" s="95" t="s">
        <v>184</v>
      </c>
    </row>
    <row r="8" spans="1:6" ht="22.5" customHeight="1" x14ac:dyDescent="0.25">
      <c r="A8" s="96" t="s">
        <v>52</v>
      </c>
      <c r="B8" s="97"/>
      <c r="C8" s="26"/>
      <c r="D8" s="26"/>
      <c r="E8" s="26"/>
      <c r="F8" s="26"/>
    </row>
    <row r="9" spans="1:6" ht="22.5" customHeight="1" x14ac:dyDescent="0.25">
      <c r="A9" s="42" t="s">
        <v>16</v>
      </c>
      <c r="B9" s="60">
        <f t="shared" ref="B9:B16" si="0">SUM(C9:F9)</f>
        <v>26737</v>
      </c>
      <c r="C9" s="98">
        <v>25496</v>
      </c>
      <c r="D9" s="98">
        <v>487</v>
      </c>
      <c r="E9" s="98">
        <v>754</v>
      </c>
      <c r="F9" s="98"/>
    </row>
    <row r="10" spans="1:6" ht="22.5" customHeight="1" x14ac:dyDescent="0.25">
      <c r="A10" s="42" t="s">
        <v>17</v>
      </c>
      <c r="B10" s="60">
        <f t="shared" si="0"/>
        <v>26737</v>
      </c>
      <c r="C10" s="98">
        <v>25496</v>
      </c>
      <c r="D10" s="98">
        <v>487</v>
      </c>
      <c r="E10" s="98">
        <v>754</v>
      </c>
      <c r="F10" s="98"/>
    </row>
    <row r="11" spans="1:6" ht="22.5" customHeight="1" x14ac:dyDescent="0.25">
      <c r="A11" s="42" t="s">
        <v>18</v>
      </c>
      <c r="B11" s="60">
        <f t="shared" si="0"/>
        <v>24350</v>
      </c>
      <c r="C11" s="98">
        <v>23420</v>
      </c>
      <c r="D11" s="98">
        <v>472</v>
      </c>
      <c r="E11" s="98">
        <v>449</v>
      </c>
      <c r="F11" s="98">
        <v>9</v>
      </c>
    </row>
    <row r="12" spans="1:6" ht="22.5" customHeight="1" x14ac:dyDescent="0.25">
      <c r="A12" s="42" t="s">
        <v>19</v>
      </c>
      <c r="B12" s="60">
        <f t="shared" si="0"/>
        <v>38381</v>
      </c>
      <c r="C12" s="98">
        <v>37088</v>
      </c>
      <c r="D12" s="98">
        <v>611</v>
      </c>
      <c r="E12" s="98">
        <v>635</v>
      </c>
      <c r="F12" s="98">
        <v>47</v>
      </c>
    </row>
    <row r="13" spans="1:6" ht="22.5" customHeight="1" x14ac:dyDescent="0.25">
      <c r="A13" s="42" t="s">
        <v>20</v>
      </c>
      <c r="B13" s="60">
        <f t="shared" si="0"/>
        <v>59012</v>
      </c>
      <c r="C13" s="98">
        <v>57603</v>
      </c>
      <c r="D13" s="98">
        <v>802</v>
      </c>
      <c r="E13" s="98">
        <v>578</v>
      </c>
      <c r="F13" s="98">
        <v>29</v>
      </c>
    </row>
    <row r="14" spans="1:6" ht="22.5" customHeight="1" x14ac:dyDescent="0.25">
      <c r="A14" s="42" t="s">
        <v>21</v>
      </c>
      <c r="B14" s="60">
        <f t="shared" si="0"/>
        <v>27912</v>
      </c>
      <c r="C14" s="98">
        <v>26979</v>
      </c>
      <c r="D14" s="98">
        <v>494</v>
      </c>
      <c r="E14" s="98">
        <v>433</v>
      </c>
      <c r="F14" s="98">
        <v>6</v>
      </c>
    </row>
    <row r="15" spans="1:6" ht="22.5" customHeight="1" x14ac:dyDescent="0.25">
      <c r="A15" s="69" t="s">
        <v>22</v>
      </c>
      <c r="B15" s="60">
        <f t="shared" si="0"/>
        <v>41504</v>
      </c>
      <c r="C15" s="20">
        <v>40621</v>
      </c>
      <c r="D15" s="21">
        <v>643</v>
      </c>
      <c r="E15" s="21">
        <v>228</v>
      </c>
      <c r="F15" s="21">
        <v>12</v>
      </c>
    </row>
    <row r="16" spans="1:6" ht="22.5" customHeight="1" x14ac:dyDescent="0.25">
      <c r="A16" s="69" t="s">
        <v>23</v>
      </c>
      <c r="B16" s="60">
        <f t="shared" si="0"/>
        <v>38157</v>
      </c>
      <c r="C16" s="20">
        <v>37363</v>
      </c>
      <c r="D16" s="21">
        <v>598</v>
      </c>
      <c r="E16" s="21">
        <v>190</v>
      </c>
      <c r="F16" s="21">
        <v>6</v>
      </c>
    </row>
    <row r="17" spans="1:6" ht="22.5" customHeight="1" x14ac:dyDescent="0.25">
      <c r="A17" s="69" t="s">
        <v>24</v>
      </c>
      <c r="B17" s="60">
        <f>SUM(C17:F17)</f>
        <v>35016</v>
      </c>
      <c r="C17" s="20">
        <v>34235</v>
      </c>
      <c r="D17" s="21">
        <v>541</v>
      </c>
      <c r="E17" s="21">
        <v>210</v>
      </c>
      <c r="F17" s="21">
        <v>30</v>
      </c>
    </row>
    <row r="18" spans="1:6" ht="22.5" customHeight="1" x14ac:dyDescent="0.25">
      <c r="A18" s="69" t="s">
        <v>145</v>
      </c>
      <c r="B18" s="60">
        <f>SUM(C18:F18)</f>
        <v>49622</v>
      </c>
      <c r="C18" s="20">
        <v>48965</v>
      </c>
      <c r="D18" s="21">
        <v>485</v>
      </c>
      <c r="E18" s="21">
        <v>165</v>
      </c>
      <c r="F18" s="21">
        <v>7</v>
      </c>
    </row>
    <row r="19" spans="1:6" ht="24" customHeight="1" x14ac:dyDescent="0.25">
      <c r="A19" s="246" t="s">
        <v>53</v>
      </c>
      <c r="B19" s="246"/>
      <c r="C19" s="246"/>
      <c r="D19" s="246"/>
      <c r="E19" s="246"/>
      <c r="F19" s="246"/>
    </row>
    <row r="20" spans="1:6" ht="24.9" customHeight="1" x14ac:dyDescent="0.25">
      <c r="A20" s="69" t="s">
        <v>16</v>
      </c>
      <c r="B20" s="60">
        <f t="shared" ref="B20:B28" si="1">SUM(C20:F20)</f>
        <v>5663</v>
      </c>
      <c r="C20" s="99">
        <v>5216</v>
      </c>
      <c r="D20" s="99">
        <v>171</v>
      </c>
      <c r="E20" s="99">
        <v>276</v>
      </c>
      <c r="F20" s="99"/>
    </row>
    <row r="21" spans="1:6" ht="24.9" customHeight="1" x14ac:dyDescent="0.25">
      <c r="A21" s="69" t="s">
        <v>17</v>
      </c>
      <c r="B21" s="60">
        <f t="shared" si="1"/>
        <v>5663</v>
      </c>
      <c r="C21" s="99">
        <v>5216</v>
      </c>
      <c r="D21" s="99">
        <v>171</v>
      </c>
      <c r="E21" s="99">
        <v>276</v>
      </c>
      <c r="F21" s="99"/>
    </row>
    <row r="22" spans="1:6" ht="24.9" customHeight="1" x14ac:dyDescent="0.25">
      <c r="A22" s="69" t="s">
        <v>18</v>
      </c>
      <c r="B22" s="60">
        <f t="shared" si="1"/>
        <v>5120</v>
      </c>
      <c r="C22" s="99">
        <v>4562</v>
      </c>
      <c r="D22" s="99">
        <v>212</v>
      </c>
      <c r="E22" s="99">
        <v>296</v>
      </c>
      <c r="F22" s="99">
        <v>50</v>
      </c>
    </row>
    <row r="23" spans="1:6" ht="24.9" customHeight="1" x14ac:dyDescent="0.25">
      <c r="A23" s="69" t="s">
        <v>19</v>
      </c>
      <c r="B23" s="60">
        <f t="shared" si="1"/>
        <v>12818</v>
      </c>
      <c r="C23" s="99">
        <v>12340</v>
      </c>
      <c r="D23" s="99">
        <v>167</v>
      </c>
      <c r="E23" s="99">
        <v>276</v>
      </c>
      <c r="F23" s="99">
        <v>35</v>
      </c>
    </row>
    <row r="24" spans="1:6" ht="24.9" customHeight="1" x14ac:dyDescent="0.25">
      <c r="A24" s="69" t="s">
        <v>20</v>
      </c>
      <c r="B24" s="60">
        <f t="shared" si="1"/>
        <v>16164</v>
      </c>
      <c r="C24" s="99">
        <v>15589</v>
      </c>
      <c r="D24" s="99">
        <v>204</v>
      </c>
      <c r="E24" s="99">
        <v>343</v>
      </c>
      <c r="F24" s="99">
        <v>28</v>
      </c>
    </row>
    <row r="25" spans="1:6" ht="24.9" customHeight="1" x14ac:dyDescent="0.25">
      <c r="A25" s="69" t="s">
        <v>21</v>
      </c>
      <c r="B25" s="60">
        <f t="shared" si="1"/>
        <v>11909</v>
      </c>
      <c r="C25" s="99">
        <v>11392</v>
      </c>
      <c r="D25" s="99">
        <v>287</v>
      </c>
      <c r="E25" s="99">
        <v>186</v>
      </c>
      <c r="F25" s="99">
        <v>44</v>
      </c>
    </row>
    <row r="26" spans="1:6" ht="24.9" customHeight="1" x14ac:dyDescent="0.25">
      <c r="A26" s="69" t="s">
        <v>22</v>
      </c>
      <c r="B26" s="60">
        <f t="shared" si="1"/>
        <v>10639</v>
      </c>
      <c r="C26" s="20">
        <v>10281</v>
      </c>
      <c r="D26" s="21">
        <v>168</v>
      </c>
      <c r="E26" s="21">
        <v>144</v>
      </c>
      <c r="F26" s="21">
        <v>46</v>
      </c>
    </row>
    <row r="27" spans="1:6" ht="24.9" customHeight="1" x14ac:dyDescent="0.25">
      <c r="A27" s="69" t="s">
        <v>23</v>
      </c>
      <c r="B27" s="68">
        <f t="shared" si="1"/>
        <v>7903</v>
      </c>
      <c r="C27" s="20">
        <v>7551</v>
      </c>
      <c r="D27" s="21">
        <v>180</v>
      </c>
      <c r="E27" s="21">
        <v>142</v>
      </c>
      <c r="F27" s="21">
        <v>30</v>
      </c>
    </row>
    <row r="28" spans="1:6" ht="24.9" customHeight="1" x14ac:dyDescent="0.25">
      <c r="A28" s="69" t="s">
        <v>24</v>
      </c>
      <c r="B28" s="68">
        <f t="shared" si="1"/>
        <v>4619</v>
      </c>
      <c r="C28" s="20">
        <v>4333</v>
      </c>
      <c r="D28" s="21">
        <v>166</v>
      </c>
      <c r="E28" s="21">
        <v>113</v>
      </c>
      <c r="F28" s="21">
        <v>7</v>
      </c>
    </row>
    <row r="29" spans="1:6" ht="24.9" customHeight="1" x14ac:dyDescent="0.25">
      <c r="A29" s="78" t="s">
        <v>145</v>
      </c>
      <c r="B29" s="61">
        <f t="shared" ref="B29" si="2">SUM(C29:F29)</f>
        <v>8984</v>
      </c>
      <c r="C29" s="39">
        <v>8660</v>
      </c>
      <c r="D29" s="79">
        <v>197</v>
      </c>
      <c r="E29" s="79">
        <v>121</v>
      </c>
      <c r="F29" s="79">
        <v>6</v>
      </c>
    </row>
    <row r="30" spans="1:6" ht="15.9" customHeight="1" x14ac:dyDescent="0.25">
      <c r="A30" s="5" t="s">
        <v>185</v>
      </c>
    </row>
    <row r="31" spans="1:6" ht="15.9" customHeight="1" x14ac:dyDescent="0.25">
      <c r="A31" s="201" t="s">
        <v>206</v>
      </c>
      <c r="B31" s="201"/>
      <c r="C31" s="201"/>
      <c r="D31" s="201"/>
      <c r="E31" s="2"/>
    </row>
    <row r="32" spans="1:6" ht="15.9" customHeight="1" x14ac:dyDescent="0.25"/>
    <row r="33" spans="4:5" ht="15.9" customHeight="1" x14ac:dyDescent="0.25">
      <c r="D33" s="100"/>
      <c r="E33" s="100"/>
    </row>
    <row r="34" spans="4:5" ht="15.9" customHeight="1" x14ac:dyDescent="0.25"/>
    <row r="35" spans="4:5" ht="15.9" customHeight="1" x14ac:dyDescent="0.25"/>
    <row r="36" spans="4:5" ht="15.9" customHeight="1" x14ac:dyDescent="0.25"/>
    <row r="37" spans="4:5" ht="15.9" customHeight="1" x14ac:dyDescent="0.25"/>
    <row r="38" spans="4:5" ht="15.9" customHeight="1" x14ac:dyDescent="0.25"/>
    <row r="39" spans="4:5" ht="15.9" customHeight="1" x14ac:dyDescent="0.25"/>
    <row r="40" spans="4:5" ht="15.9" customHeight="1" x14ac:dyDescent="0.25"/>
    <row r="41" spans="4:5" ht="15.9" customHeight="1" x14ac:dyDescent="0.25"/>
    <row r="42" spans="4:5" ht="15.9" customHeight="1" x14ac:dyDescent="0.25"/>
    <row r="43" spans="4:5" ht="15.9" customHeight="1" x14ac:dyDescent="0.25"/>
    <row r="44" spans="4:5" ht="15.9" customHeight="1" x14ac:dyDescent="0.25"/>
    <row r="45" spans="4:5" ht="15.9" customHeight="1" x14ac:dyDescent="0.25"/>
    <row r="46" spans="4:5" ht="15.9" customHeight="1" x14ac:dyDescent="0.25"/>
  </sheetData>
  <mergeCells count="6">
    <mergeCell ref="A31:D31"/>
    <mergeCell ref="A19:F19"/>
    <mergeCell ref="A1:F1"/>
    <mergeCell ref="A4:F4"/>
    <mergeCell ref="A5:F5"/>
    <mergeCell ref="A3:F3"/>
  </mergeCells>
  <printOptions horizontalCentered="1"/>
  <pageMargins left="0.6" right="0.6" top="0.5" bottom="0.5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174-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194</vt:lpstr>
      <vt:lpstr>195-blank</vt:lpstr>
      <vt:lpstr>196-Graph</vt:lpstr>
      <vt:lpstr>197-blank</vt:lpstr>
      <vt:lpstr>'171'!Print_Area</vt:lpstr>
      <vt:lpstr>'174'!Print_Area</vt:lpstr>
      <vt:lpstr>'174-'!Print_Area</vt:lpstr>
      <vt:lpstr>'184'!Print_Area</vt:lpstr>
      <vt:lpstr>'196-Graph'!Print_Area</vt:lpstr>
      <vt:lpstr>'171'!Print_Area_MI</vt:lpstr>
      <vt:lpstr>'174-'!Print_Area_MI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KALEEM QURESHI</dc:creator>
  <cp:lastModifiedBy>u</cp:lastModifiedBy>
  <cp:lastPrinted>2022-01-04T07:32:38Z</cp:lastPrinted>
  <dcterms:created xsi:type="dcterms:W3CDTF">2003-07-26T07:13:17Z</dcterms:created>
  <dcterms:modified xsi:type="dcterms:W3CDTF">2022-04-13T07:35:33Z</dcterms:modified>
</cp:coreProperties>
</file>