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5"/>
  </bookViews>
  <sheets>
    <sheet name="title" sheetId="11" r:id="rId1"/>
    <sheet name="Sheet-1" sheetId="1" r:id="rId2"/>
    <sheet name="Sheet2" sheetId="2" r:id="rId3"/>
    <sheet name="Sheet3" sheetId="12" r:id="rId4"/>
    <sheet name="Sheet4" sheetId="5" r:id="rId5"/>
    <sheet name="Sheet-4" sheetId="7" r:id="rId6"/>
    <sheet name="Sheet-5" sheetId="8" r:id="rId7"/>
    <sheet name="Sheet-6" sheetId="9" r:id="rId8"/>
    <sheet name="Sheet-7" sheetId="10" r:id="rId9"/>
  </sheets>
  <definedNames>
    <definedName name="_xlnm.Print_Area" localSheetId="1">'Sheet-1'!$A$1:$E$57</definedName>
    <definedName name="_xlnm.Print_Area" localSheetId="2">Sheet2!$A$1:$E$55</definedName>
    <definedName name="_xlnm.Print_Area" localSheetId="3">Sheet3!$A$1:$E$64</definedName>
    <definedName name="_xlnm.Print_Area" localSheetId="4">Sheet4!$A$1:$F$64</definedName>
    <definedName name="_xlnm.Print_Area" localSheetId="5">'Sheet-4'!$A$1:$F$52</definedName>
    <definedName name="_xlnm.Print_Area" localSheetId="6">'Sheet-5'!$A$1:$F$70</definedName>
    <definedName name="_xlnm.Print_Area" localSheetId="7">'Sheet-6'!$A$1:$F$53</definedName>
    <definedName name="_xlnm.Print_Area" localSheetId="8">'Sheet-7'!$A$1:$F$58</definedName>
    <definedName name="_xlnm.Print_Area" localSheetId="0">title!$A$1:$N$55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7" l="1"/>
  <c r="F28" i="7"/>
  <c r="F29" i="7"/>
  <c r="F30" i="7"/>
  <c r="F26" i="7"/>
  <c r="D32" i="7" l="1"/>
  <c r="D65" i="8" l="1"/>
  <c r="F65" i="8" s="1"/>
  <c r="E64" i="8"/>
  <c r="D63" i="8"/>
  <c r="F63" i="8" s="1"/>
  <c r="F61" i="8"/>
  <c r="E60" i="8"/>
  <c r="D60" i="8"/>
  <c r="F59" i="8"/>
  <c r="F57" i="8"/>
  <c r="E56" i="8"/>
  <c r="D56" i="8"/>
  <c r="F55" i="8"/>
  <c r="F53" i="8"/>
  <c r="E52" i="8"/>
  <c r="D52" i="8"/>
  <c r="F51" i="8"/>
  <c r="D48" i="8"/>
  <c r="F48" i="8" s="1"/>
  <c r="E47" i="8"/>
  <c r="D46" i="8"/>
  <c r="F43" i="8"/>
  <c r="E42" i="8"/>
  <c r="D42" i="8"/>
  <c r="F41" i="8"/>
  <c r="F39" i="8"/>
  <c r="E38" i="8"/>
  <c r="D38" i="8"/>
  <c r="F37" i="8"/>
  <c r="F35" i="8"/>
  <c r="E34" i="8"/>
  <c r="D34" i="8"/>
  <c r="F33" i="8"/>
  <c r="F30" i="8"/>
  <c r="E29" i="8"/>
  <c r="D29" i="8"/>
  <c r="F28" i="8"/>
  <c r="F26" i="8"/>
  <c r="E25" i="8"/>
  <c r="D25" i="8"/>
  <c r="F24" i="8"/>
  <c r="F22" i="8"/>
  <c r="E21" i="8"/>
  <c r="D21" i="8"/>
  <c r="F20" i="8"/>
  <c r="F18" i="8"/>
  <c r="E17" i="8"/>
  <c r="D17" i="8"/>
  <c r="F16" i="8"/>
  <c r="F17" i="8" l="1"/>
  <c r="F34" i="8"/>
  <c r="F25" i="8"/>
  <c r="D47" i="8"/>
  <c r="F47" i="8" s="1"/>
  <c r="F38" i="8"/>
  <c r="F52" i="8"/>
  <c r="F60" i="8"/>
  <c r="F42" i="8"/>
  <c r="F46" i="8"/>
  <c r="D64" i="8"/>
  <c r="F64" i="8" s="1"/>
  <c r="F29" i="8"/>
  <c r="F56" i="8"/>
  <c r="F21" i="8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 l="1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F36" i="7" l="1"/>
  <c r="F37" i="7"/>
  <c r="F38" i="7"/>
  <c r="F39" i="7"/>
  <c r="F40" i="7"/>
  <c r="F49" i="5"/>
  <c r="F48" i="5"/>
  <c r="F47" i="5"/>
  <c r="E46" i="5"/>
  <c r="D46" i="5"/>
  <c r="F44" i="5"/>
  <c r="F43" i="5"/>
  <c r="F42" i="5"/>
  <c r="E41" i="5"/>
  <c r="D41" i="5"/>
  <c r="F39" i="5"/>
  <c r="F38" i="5"/>
  <c r="F37" i="5"/>
  <c r="F36" i="5"/>
  <c r="F35" i="5"/>
  <c r="F34" i="5"/>
  <c r="F33" i="5"/>
  <c r="F32" i="5"/>
  <c r="F31" i="5"/>
  <c r="F30" i="5"/>
  <c r="F46" i="5" l="1"/>
  <c r="F41" i="5"/>
  <c r="F31" i="10"/>
  <c r="F30" i="10"/>
  <c r="D29" i="10"/>
  <c r="F29" i="10" s="1"/>
  <c r="F28" i="10"/>
  <c r="F27" i="10"/>
  <c r="D26" i="10"/>
  <c r="F26" i="10" s="1"/>
  <c r="F24" i="10"/>
  <c r="F23" i="10"/>
  <c r="F22" i="10"/>
  <c r="D21" i="10"/>
  <c r="F21" i="10" s="1"/>
  <c r="F20" i="10"/>
  <c r="F19" i="10"/>
  <c r="F18" i="10"/>
  <c r="E17" i="10"/>
  <c r="D17" i="10"/>
  <c r="D25" i="10" l="1"/>
  <c r="F25" i="10" s="1"/>
  <c r="D16" i="10"/>
  <c r="F17" i="10"/>
  <c r="E16" i="10"/>
  <c r="F16" i="10" s="1"/>
</calcChain>
</file>

<file path=xl/sharedStrings.xml><?xml version="1.0" encoding="utf-8"?>
<sst xmlns="http://schemas.openxmlformats.org/spreadsheetml/2006/main" count="828" uniqueCount="315">
  <si>
    <t>STATISTICAL ABSTRACT</t>
  </si>
  <si>
    <t xml:space="preserve"> STATISTICAL ABSTRACT OF PAKISTAN, 2018-19 AND 2019-20</t>
  </si>
  <si>
    <t xml:space="preserve">           ITEMS</t>
  </si>
  <si>
    <t xml:space="preserve"> </t>
  </si>
  <si>
    <t xml:space="preserve">% CHANGE </t>
  </si>
  <si>
    <t xml:space="preserve"> UNIT </t>
  </si>
  <si>
    <t>2019-20</t>
  </si>
  <si>
    <t xml:space="preserve">  OVER </t>
  </si>
  <si>
    <t>PART- A   PAKISTAN</t>
  </si>
  <si>
    <t>A.   AGRICULTURE</t>
  </si>
  <si>
    <t>Million Rs.</t>
  </si>
  <si>
    <t xml:space="preserve"> 1.  Crops</t>
  </si>
  <si>
    <t>Do.</t>
  </si>
  <si>
    <t xml:space="preserve"> 2. Livestock</t>
  </si>
  <si>
    <t xml:space="preserve"> 3. Forestry</t>
  </si>
  <si>
    <t xml:space="preserve"> 4. Fishery</t>
  </si>
  <si>
    <t>B.   INDUSTRIES</t>
  </si>
  <si>
    <t xml:space="preserve">   1. Mining and Quarrying</t>
  </si>
  <si>
    <t xml:space="preserve">   2. Manufacturing </t>
  </si>
  <si>
    <t xml:space="preserve">     i. Large Scale</t>
  </si>
  <si>
    <t xml:space="preserve">     ii. Small Scale</t>
  </si>
  <si>
    <t xml:space="preserve">     iii. Slaughtering</t>
  </si>
  <si>
    <t>C.   SERVICES</t>
  </si>
  <si>
    <t>Wholesale &amp; Retail Trade</t>
  </si>
  <si>
    <t>Finance and Insurance</t>
  </si>
  <si>
    <t>Ownership of Dwellings</t>
  </si>
  <si>
    <t>General Government Services</t>
  </si>
  <si>
    <t>Other Private Services</t>
  </si>
  <si>
    <t>Gross Domestic Product (FC)</t>
  </si>
  <si>
    <t>Taxes</t>
  </si>
  <si>
    <t>Subsidies</t>
  </si>
  <si>
    <t>Gross Domestic Product (MP)</t>
  </si>
  <si>
    <t>Gross National Income</t>
  </si>
  <si>
    <t>Population (In Million Numbers)</t>
  </si>
  <si>
    <t xml:space="preserve">Per Capita Income </t>
  </si>
  <si>
    <t xml:space="preserve">   A. AGRICULTURE SECTOR</t>
  </si>
  <si>
    <t xml:space="preserve">  B. INDUSTRIAL SECTOR</t>
  </si>
  <si>
    <t xml:space="preserve">     Large Scale</t>
  </si>
  <si>
    <t xml:space="preserve">     Small Scale</t>
  </si>
  <si>
    <t xml:space="preserve">     Slaughtering</t>
  </si>
  <si>
    <t xml:space="preserve">   C. SERVICES SECTOR</t>
  </si>
  <si>
    <t xml:space="preserve">    1. Wholesale &amp; Retail Trade</t>
  </si>
  <si>
    <t xml:space="preserve"> MAJOR EXPORTS AND IMPORTS</t>
  </si>
  <si>
    <t xml:space="preserve">     MAJOR EXPORTS</t>
  </si>
  <si>
    <t xml:space="preserve">     Rice</t>
  </si>
  <si>
    <t xml:space="preserve">     Fish and Fish Preparations</t>
  </si>
  <si>
    <t xml:space="preserve">     Fruits</t>
  </si>
  <si>
    <t xml:space="preserve">     Wheat</t>
  </si>
  <si>
    <t xml:space="preserve">     Sugar</t>
  </si>
  <si>
    <t xml:space="preserve">     Meat &amp; Meat Prepration</t>
  </si>
  <si>
    <t xml:space="preserve">     Raw Cotton</t>
  </si>
  <si>
    <t xml:space="preserve">     Cotton Yarn </t>
  </si>
  <si>
    <t xml:space="preserve">     Cotton Fabrics</t>
  </si>
  <si>
    <t xml:space="preserve">     Hosiery (Knitwear)</t>
  </si>
  <si>
    <t xml:space="preserve">     Bedwear</t>
  </si>
  <si>
    <t xml:space="preserve">     Towels</t>
  </si>
  <si>
    <t xml:space="preserve">     Readymade Garments </t>
  </si>
  <si>
    <t xml:space="preserve">     Art Silk and Synthetic Textile</t>
  </si>
  <si>
    <t xml:space="preserve">     Carpets, Carpeting Rugs &amp; Mats</t>
  </si>
  <si>
    <t xml:space="preserve">     Sports Goods excl. Toys</t>
  </si>
  <si>
    <t xml:space="preserve">     Leather Manufacturers</t>
  </si>
  <si>
    <t xml:space="preserve">     Foot wear</t>
  </si>
  <si>
    <t xml:space="preserve">     Medical &amp; Surgical Instruments</t>
  </si>
  <si>
    <t xml:space="preserve">     Chemical and Pharmaceuticals</t>
  </si>
  <si>
    <t xml:space="preserve">     Engineering goods</t>
  </si>
  <si>
    <t xml:space="preserve">     Jewellery</t>
  </si>
  <si>
    <t xml:space="preserve">     Cement and cement Products</t>
  </si>
  <si>
    <t xml:space="preserve">     All other items</t>
  </si>
  <si>
    <t>MAJOR IMPORTS</t>
  </si>
  <si>
    <t xml:space="preserve">     Chemicals </t>
  </si>
  <si>
    <t xml:space="preserve">     Drugs &amp; medicines</t>
  </si>
  <si>
    <t xml:space="preserve">     Dyes &amp; colours</t>
  </si>
  <si>
    <t xml:space="preserve">     Chemical fertilizers</t>
  </si>
  <si>
    <t xml:space="preserve">     Electrical goods</t>
  </si>
  <si>
    <t xml:space="preserve">     Transport equipments</t>
  </si>
  <si>
    <t xml:space="preserve">     Paper, Paper board &amp; stationery</t>
  </si>
  <si>
    <t xml:space="preserve">     Tea</t>
  </si>
  <si>
    <t xml:space="preserve">     Sugar refined</t>
  </si>
  <si>
    <t xml:space="preserve">     Art-silk yarn</t>
  </si>
  <si>
    <t xml:space="preserve">     Iron &amp; steel and manufactures there of </t>
  </si>
  <si>
    <t xml:space="preserve">     Non-ferous metals</t>
  </si>
  <si>
    <t xml:space="preserve">     Petroleum and products</t>
  </si>
  <si>
    <t xml:space="preserve">     Oil vegetables </t>
  </si>
  <si>
    <t xml:space="preserve">     Grains, pulses and flour</t>
  </si>
  <si>
    <t xml:space="preserve">     Others </t>
  </si>
  <si>
    <t xml:space="preserve">STATISTICAL ABSTRACT OF PAKISTAN AND SINDH  </t>
  </si>
  <si>
    <t>(COMPARABLE YEARS)</t>
  </si>
  <si>
    <t>SECTOR/VARIABLE</t>
  </si>
  <si>
    <t>YEAR</t>
  </si>
  <si>
    <t>PAKISTAN</t>
  </si>
  <si>
    <t xml:space="preserve"> SINDH</t>
  </si>
  <si>
    <t xml:space="preserve">% SHARE </t>
  </si>
  <si>
    <t>OF SINDH</t>
  </si>
  <si>
    <t>PART B - PAKISTAN AND SINDH</t>
  </si>
  <si>
    <t xml:space="preserve"> HEALTH (government)</t>
  </si>
  <si>
    <t xml:space="preserve">    (i)   Hospital</t>
  </si>
  <si>
    <t>Numbers</t>
  </si>
  <si>
    <t xml:space="preserve">   (iii)  Maternity &amp; Child welfare centres</t>
  </si>
  <si>
    <t xml:space="preserve"> NUMBER OF TUBEWELLS ( P )</t>
  </si>
  <si>
    <t xml:space="preserve">    TOTAL</t>
  </si>
  <si>
    <t xml:space="preserve">   (i)   Electric</t>
  </si>
  <si>
    <t xml:space="preserve">  (ii)   Diesel</t>
  </si>
  <si>
    <t xml:space="preserve"> FERTILIZER CONSUMPTION</t>
  </si>
  <si>
    <t>"000" N.Tons</t>
  </si>
  <si>
    <t xml:space="preserve"> AGRICULTURE</t>
  </si>
  <si>
    <t xml:space="preserve">    AGRICULTURE FARMS AND THEIR AREA</t>
  </si>
  <si>
    <t xml:space="preserve">    A . FARMS BY SIZE (TOTAL)</t>
  </si>
  <si>
    <t xml:space="preserve"> "000" Nos.</t>
  </si>
  <si>
    <t xml:space="preserve">   (i)    Government Farms</t>
  </si>
  <si>
    <t>*</t>
  </si>
  <si>
    <t xml:space="preserve">  (ii)    Private Farms</t>
  </si>
  <si>
    <t>*= Health facilities run by armed forces and private sector are not included.</t>
  </si>
  <si>
    <t xml:space="preserve">UNIT </t>
  </si>
  <si>
    <t xml:space="preserve">                  Under 0.5 Hectares</t>
  </si>
  <si>
    <t xml:space="preserve">     0.5  to  under   1.0 Hectares</t>
  </si>
  <si>
    <t xml:space="preserve">     1.0  to  under   2.0 Hectares</t>
  </si>
  <si>
    <t xml:space="preserve">     2.0  to  under   3.0 Hectares</t>
  </si>
  <si>
    <t xml:space="preserve">     3.0  to  under   5.0 Hectares</t>
  </si>
  <si>
    <t xml:space="preserve">     5.0  to  under 10.0 Hectares</t>
  </si>
  <si>
    <t xml:space="preserve">   10.0  to  under 20.0 Hectares</t>
  </si>
  <si>
    <t xml:space="preserve">   20.0  to  under 40.0 Hectares</t>
  </si>
  <si>
    <t xml:space="preserve">   40.0  to  under 60.0 Hectares </t>
  </si>
  <si>
    <t xml:space="preserve">   60.0  and above</t>
  </si>
  <si>
    <t xml:space="preserve">    B.  PRIVATE FARMS BY TENURE</t>
  </si>
  <si>
    <t xml:space="preserve">    (i) Owner Farms</t>
  </si>
  <si>
    <t xml:space="preserve">   (ii) Owner Cum Tenant Farms</t>
  </si>
  <si>
    <t xml:space="preserve">  (iii) Tenant Farms</t>
  </si>
  <si>
    <t xml:space="preserve">    C.  FARM AREA BY TENURE</t>
  </si>
  <si>
    <t xml:space="preserve">    TOTAL FARMS AREA</t>
  </si>
  <si>
    <t>Thousand</t>
  </si>
  <si>
    <t xml:space="preserve">    (i) Owner Operated Area</t>
  </si>
  <si>
    <t xml:space="preserve">   (ii) Owner Cum Operated Area</t>
  </si>
  <si>
    <t xml:space="preserve">  (iii) Tenant Operated Area</t>
  </si>
  <si>
    <t xml:space="preserve"> LAND UTILIZATION (P)</t>
  </si>
  <si>
    <t xml:space="preserve">    (i) Geographical Area</t>
  </si>
  <si>
    <t xml:space="preserve"> M. Hectares</t>
  </si>
  <si>
    <t xml:space="preserve">   (ii) Total Area Repoted (iii+iv+v+vi)</t>
  </si>
  <si>
    <t xml:space="preserve">  (iii) Forest Area </t>
  </si>
  <si>
    <t xml:space="preserve">  (iv) Not available for Cultivation</t>
  </si>
  <si>
    <t xml:space="preserve">   (v) Culturable Waste</t>
  </si>
  <si>
    <t xml:space="preserve">  (vi) Cultivated  Area (vii+viii)</t>
  </si>
  <si>
    <t xml:space="preserve"> (vii) Current Fallows</t>
  </si>
  <si>
    <t>(viii) Net Area Sown</t>
  </si>
  <si>
    <t xml:space="preserve">  (ix) Area Sown More than once</t>
  </si>
  <si>
    <t xml:space="preserve">   (x) Total Cropped Area (viii+ix)</t>
  </si>
  <si>
    <t>% SHARE</t>
  </si>
  <si>
    <t xml:space="preserve"> IRRIGATED AREA (TOTAL)</t>
  </si>
  <si>
    <t xml:space="preserve">  M. Hectares</t>
  </si>
  <si>
    <t xml:space="preserve"> PRODUCTION OF PRINCIPAL CROPS</t>
  </si>
  <si>
    <t>"000" Tons</t>
  </si>
  <si>
    <t>"000" Bales</t>
  </si>
  <si>
    <t>"000" M. Tons</t>
  </si>
  <si>
    <t xml:space="preserve"> PRODUCTION OF PRINCIPAL FRUITS</t>
  </si>
  <si>
    <t xml:space="preserve"> FISHERIES</t>
  </si>
  <si>
    <t xml:space="preserve"> "000" Tons </t>
  </si>
  <si>
    <t xml:space="preserve"> LIVESTOCK AND POULTRY</t>
  </si>
  <si>
    <t>"000" Heads</t>
  </si>
  <si>
    <t xml:space="preserve"> COMMUNICATIONS</t>
  </si>
  <si>
    <t xml:space="preserve"> ROADS KILOMETERS IN PAKISTAN</t>
  </si>
  <si>
    <t xml:space="preserve">            TOTAL</t>
  </si>
  <si>
    <t>In "00" K.ms.</t>
  </si>
  <si>
    <t>In "000"</t>
  </si>
  <si>
    <t>* Higher secondary schools are included in intermediate colleges.</t>
  </si>
  <si>
    <t xml:space="preserve"> Do.</t>
  </si>
  <si>
    <t xml:space="preserve"> FUEL AND POWER</t>
  </si>
  <si>
    <t xml:space="preserve">      (i)  Gas Production </t>
  </si>
  <si>
    <t>MCFT</t>
  </si>
  <si>
    <t xml:space="preserve">     (ii)  Electricity Generated </t>
  </si>
  <si>
    <t>MnKWH</t>
  </si>
  <si>
    <t xml:space="preserve">    (iii)  Crude Oil</t>
  </si>
  <si>
    <t>US Barrels</t>
  </si>
  <si>
    <t xml:space="preserve">      (i)  Vegetable Ghee</t>
  </si>
  <si>
    <t xml:space="preserve">     (ii)  Sugar</t>
  </si>
  <si>
    <t xml:space="preserve">     (v)  Cement</t>
  </si>
  <si>
    <t xml:space="preserve">    (vi)  Fertilizer Urea</t>
  </si>
  <si>
    <t>"000"  Tons</t>
  </si>
  <si>
    <t xml:space="preserve"> MANUFACTURING</t>
  </si>
  <si>
    <t>2015-16</t>
  </si>
  <si>
    <t xml:space="preserve"> Nos.</t>
  </si>
  <si>
    <t>In Million Rs.</t>
  </si>
  <si>
    <t xml:space="preserve"> YEAR</t>
  </si>
  <si>
    <t xml:space="preserve"> PAKISTAN</t>
  </si>
  <si>
    <t>PRODUCTION OF MINERALS</t>
  </si>
  <si>
    <t>'000'' KGs</t>
  </si>
  <si>
    <t xml:space="preserve">       (i)  Coal</t>
  </si>
  <si>
    <t xml:space="preserve">      (ii)  Lime Stone</t>
  </si>
  <si>
    <t xml:space="preserve">     (iii)  Silica Sand</t>
  </si>
  <si>
    <t>POPULATION</t>
  </si>
  <si>
    <t xml:space="preserve">      POPULATION BY AREA AND SEX</t>
  </si>
  <si>
    <t xml:space="preserve">      TOTAL (A+B) </t>
  </si>
  <si>
    <t>"000" Persons</t>
  </si>
  <si>
    <t xml:space="preserve">      A.  URBAN (i + ii+iii)</t>
  </si>
  <si>
    <t xml:space="preserve">      (i)   Male</t>
  </si>
  <si>
    <t xml:space="preserve">     (ii)   Female</t>
  </si>
  <si>
    <t xml:space="preserve">     (iii)  Transgender</t>
  </si>
  <si>
    <t xml:space="preserve">      B.  RURAL (i + ii+iii)</t>
  </si>
  <si>
    <t xml:space="preserve">      TOTAL (C+D) </t>
  </si>
  <si>
    <t>1998</t>
  </si>
  <si>
    <t xml:space="preserve">      C.  URBAN (i + ii+iii)</t>
  </si>
  <si>
    <t xml:space="preserve">      D.  RURAL (i + ii+iii)</t>
  </si>
  <si>
    <t>LITERACY RATIO BY SEX (TEN YEARS AND ABOVE)</t>
  </si>
  <si>
    <t xml:space="preserve">     BOTH SEXES  (TOTAL)</t>
  </si>
  <si>
    <t>Percent</t>
  </si>
  <si>
    <t xml:space="preserve">                  ..</t>
  </si>
  <si>
    <t xml:space="preserve">     Both Sexes      (Rural)</t>
  </si>
  <si>
    <t xml:space="preserve">     Both Sexes     (Urban)</t>
  </si>
  <si>
    <t xml:space="preserve">     Male                (Total)</t>
  </si>
  <si>
    <t xml:space="preserve">     Male                (Rural)</t>
  </si>
  <si>
    <t xml:space="preserve">     Male               (Urban)</t>
  </si>
  <si>
    <t xml:space="preserve">     Female             (Total)</t>
  </si>
  <si>
    <t xml:space="preserve">     Female             (Rural)</t>
  </si>
  <si>
    <t xml:space="preserve">     Female            (Urban)</t>
  </si>
  <si>
    <t>2020-21</t>
  </si>
  <si>
    <t xml:space="preserve"> IN 2020-21</t>
  </si>
  <si>
    <t xml:space="preserve">  2019-20</t>
  </si>
  <si>
    <t xml:space="preserve">(i)  Wheat                            </t>
  </si>
  <si>
    <t xml:space="preserve">(ii)  Rice </t>
  </si>
  <si>
    <t>(iii)  Cotton</t>
  </si>
  <si>
    <t>(iv)  Jowar</t>
  </si>
  <si>
    <t>(v)  Maize</t>
  </si>
  <si>
    <t>(vi)  Bajra</t>
  </si>
  <si>
    <t>(vii) Gram</t>
  </si>
  <si>
    <t>(viii) Sugar-Cane</t>
  </si>
  <si>
    <t>(ix) Barley</t>
  </si>
  <si>
    <t>(i)  Mangoes</t>
  </si>
  <si>
    <t>(ii)  Banana</t>
  </si>
  <si>
    <t>(iii)  Guava</t>
  </si>
  <si>
    <t>(iv)  Dates</t>
  </si>
  <si>
    <t>(v)  Citrus</t>
  </si>
  <si>
    <t>(i)  Inland</t>
  </si>
  <si>
    <t>(ii)  Marine</t>
  </si>
  <si>
    <t>(i)  Cattle</t>
  </si>
  <si>
    <t>(ii)  Buffaloes</t>
  </si>
  <si>
    <t>(iii)  Sheeps</t>
  </si>
  <si>
    <t>(iv)  Goats</t>
  </si>
  <si>
    <t>(v)  Camels, Horses, Asses &amp; Mules</t>
  </si>
  <si>
    <t>(i)  High Type</t>
  </si>
  <si>
    <t>(ii)  Low Type</t>
  </si>
  <si>
    <t xml:space="preserve">FISH PRODUCTION </t>
  </si>
  <si>
    <t>"000"
Sq. Meters</t>
  </si>
  <si>
    <t>INDUSTRIAL PRODUCTION</t>
  </si>
  <si>
    <t xml:space="preserve">    (iii)  Cotton (Fine,Med,Coarse)</t>
  </si>
  <si>
    <t>No. of Reporting Establishments</t>
  </si>
  <si>
    <t>Average Daily Employment</t>
  </si>
  <si>
    <t>Employment Cost</t>
  </si>
  <si>
    <t>Industrial Cost</t>
  </si>
  <si>
    <t>Value of Production</t>
  </si>
  <si>
    <t>Gross Value added</t>
  </si>
  <si>
    <t xml:space="preserve"> STATISTICAL ABSTRACT OF PAKISTAN, 2019-20 AND 2020-21</t>
  </si>
  <si>
    <t>GROSS DOMESTIC PRODUCT AT CURRENT FACTOR COST OF 2015-16</t>
  </si>
  <si>
    <t>Transport &amp; Storage</t>
  </si>
  <si>
    <t>Accomadation and Food Services Activities</t>
  </si>
  <si>
    <t>Information &amp; Communication</t>
  </si>
  <si>
    <t>Education</t>
  </si>
  <si>
    <t>Human Health &amp; Social Work</t>
  </si>
  <si>
    <t xml:space="preserve">Net Primary Income </t>
  </si>
  <si>
    <t>Exchange Rate</t>
  </si>
  <si>
    <t>Per Capita GNP (MP) (US$)</t>
  </si>
  <si>
    <t xml:space="preserve"> GROSS DOMESTIC PRODUCT AT CONSTANT FACTOR COST OF 2015-16</t>
  </si>
  <si>
    <t xml:space="preserve">    2.Transport &amp; Storage</t>
  </si>
  <si>
    <t xml:space="preserve">    3.Accommodation and Food Services Activities</t>
  </si>
  <si>
    <t xml:space="preserve">    4. Information and Communication </t>
  </si>
  <si>
    <t xml:space="preserve">    5. Financial and Insurance Activities</t>
  </si>
  <si>
    <t xml:space="preserve">    6. Real Estate Activities (OD)</t>
  </si>
  <si>
    <t xml:space="preserve">    7. General Government Services</t>
  </si>
  <si>
    <t xml:space="preserve">    8. Education</t>
  </si>
  <si>
    <t xml:space="preserve">    9. Human Health and Social Work Activities</t>
  </si>
  <si>
    <t xml:space="preserve">    10. Other Private Services</t>
  </si>
  <si>
    <t xml:space="preserve">     Leather Excluding Reptile Leather 
     (Tanned)</t>
  </si>
  <si>
    <t xml:space="preserve">     Machinery (non-electrical)</t>
  </si>
  <si>
    <r>
      <rPr>
        <b/>
        <sz val="12"/>
        <rFont val="Calibri"/>
        <family val="2"/>
        <scheme val="minor"/>
      </rPr>
      <t>Source</t>
    </r>
    <r>
      <rPr>
        <sz val="12"/>
        <rFont val="Calibri"/>
        <family val="2"/>
        <scheme val="minor"/>
      </rPr>
      <t>:- Pakistan Bureau of Statistics (https://www.pbs.gov.pk/node/621)</t>
    </r>
  </si>
  <si>
    <r>
      <rPr>
        <b/>
        <sz val="12"/>
        <rFont val="Calibri"/>
        <family val="2"/>
        <scheme val="minor"/>
      </rPr>
      <t>Source</t>
    </r>
    <r>
      <rPr>
        <sz val="12"/>
        <rFont val="Calibri"/>
        <family val="2"/>
        <scheme val="minor"/>
      </rPr>
      <t>:- Pakistan Bureau of Statistics (https://www.pbs.gov.pk/node/622)</t>
    </r>
  </si>
  <si>
    <t xml:space="preserve">   3. Electricity and Gas Distribution</t>
  </si>
  <si>
    <t xml:space="preserve">   4. Construction</t>
  </si>
  <si>
    <r>
      <t xml:space="preserve">    </t>
    </r>
    <r>
      <rPr>
        <b/>
        <sz val="12"/>
        <rFont val="Calibri"/>
        <family val="2"/>
        <scheme val="minor"/>
      </rPr>
      <t>Source</t>
    </r>
    <r>
      <rPr>
        <sz val="12"/>
        <rFont val="Calibri"/>
        <family val="2"/>
        <scheme val="minor"/>
      </rPr>
      <t>:- Economic Survey of Pakistan 2021-22</t>
    </r>
  </si>
  <si>
    <t xml:space="preserve">        STATISTICAL ABSTRACT</t>
  </si>
  <si>
    <t>E=Estimated</t>
  </si>
  <si>
    <r>
      <rPr>
        <b/>
        <sz val="12"/>
        <color theme="1"/>
        <rFont val="Calibri"/>
        <family val="2"/>
        <scheme val="minor"/>
      </rPr>
      <t>Source:</t>
    </r>
    <r>
      <rPr>
        <sz val="12"/>
        <color theme="1"/>
        <rFont val="Calibri"/>
        <family val="2"/>
        <scheme val="minor"/>
      </rPr>
      <t xml:space="preserve"> Pakistan Economics Survey 2020-21</t>
    </r>
  </si>
  <si>
    <t>(iii)  INTERMEDIATE AND DEGREE COLLEGES</t>
  </si>
  <si>
    <t>(iv)  INTERMEDIATE AND DEGREE COLLEGES*</t>
  </si>
  <si>
    <t>Female</t>
  </si>
  <si>
    <t>TOTAL</t>
  </si>
  <si>
    <t>Male</t>
  </si>
  <si>
    <t xml:space="preserve">(ii)  SECONDARY SCHOOLS </t>
  </si>
  <si>
    <t xml:space="preserve">EDUCATION  </t>
  </si>
  <si>
    <t>A.  INSTITUTIONS</t>
  </si>
  <si>
    <t xml:space="preserve">(i)  PRIMARY SCHOOLS </t>
  </si>
  <si>
    <t xml:space="preserve">(ii) MIDDLE SCHOOLS      </t>
  </si>
  <si>
    <t xml:space="preserve">(iii)  SECONDARY SCHOOLS </t>
  </si>
  <si>
    <t>B.  ENROLMENT</t>
  </si>
  <si>
    <t xml:space="preserve">(i)  PRIMARY STAGE  (I  TO  V)      </t>
  </si>
  <si>
    <t xml:space="preserve">(iii) SECONDARY STAGE  (VI  to  X)       </t>
  </si>
  <si>
    <t>COLLEGES (XI to XIV) *</t>
  </si>
  <si>
    <t>(iv) INTERMEDIATE AND DEGREE</t>
  </si>
  <si>
    <t xml:space="preserve">(i)  PRIMARY SCHOOLS  </t>
  </si>
  <si>
    <t>C.  TEACHING STAFF</t>
  </si>
  <si>
    <t xml:space="preserve">(ii)  MIDDLE SCHOOLS </t>
  </si>
  <si>
    <t>2018-19</t>
  </si>
  <si>
    <t xml:space="preserve"> IN 2019-20</t>
  </si>
  <si>
    <t xml:space="preserve">  2018-19</t>
  </si>
  <si>
    <t>2020 ( R)*</t>
  </si>
  <si>
    <t>( R ) = Re[eated data</t>
  </si>
  <si>
    <t>2020-21 ( R)</t>
  </si>
  <si>
    <t>* ( R ) = Repeated data</t>
  </si>
  <si>
    <t>XXV</t>
  </si>
  <si>
    <t>XXVI</t>
  </si>
  <si>
    <t>XXVII</t>
  </si>
  <si>
    <t>XXVIII</t>
  </si>
  <si>
    <t xml:space="preserve">   (ii)   Dispensaries</t>
  </si>
  <si>
    <t xml:space="preserve">   (iv)  Beds (Hospital and Dispansaries etc.)</t>
  </si>
  <si>
    <t>(x) Rapeseed and Mustard</t>
  </si>
  <si>
    <t>XXIX</t>
  </si>
  <si>
    <t>XXX</t>
  </si>
  <si>
    <t>XXXI</t>
  </si>
  <si>
    <t>XXXII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</si>
</sst>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#,##0.0_);\(#,##0.0\)"/>
    <numFmt numFmtId="167" formatCode="_(* #,##0.0_);_(* \(#,##0.0\);_(* &quot;-&quot;??_);_(@_)"/>
    <numFmt numFmtId="168" formatCode="#,##0.000_);\(#,##0.000\)"/>
    <numFmt numFmtId="169" formatCode="_(* #,##0_);_(* \(#,##0\);_(* &quot;-&quot;??_);_(@_)"/>
    <numFmt numFmtId="170" formatCode="\ \ \ \ \(\P\)\ \ \ \ \ \ #,##0_);\(#,##0\)"/>
    <numFmt numFmtId="171" formatCode="#,##0.0"/>
    <numFmt numFmtId="172" formatCode="#,##0.00_);\(#,##0.00\)"/>
    <numFmt numFmtId="173" formatCode="#,##0.0;\-#,##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ms Rmn"/>
    </font>
    <font>
      <u/>
      <sz val="14"/>
      <color indexed="12"/>
      <name val="Tms Rm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u val="double"/>
      <sz val="14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i/>
      <sz val="12"/>
      <name val="Times New Roman"/>
      <family val="1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57">
    <xf numFmtId="0" fontId="0" fillId="0" borderId="0" xfId="0"/>
    <xf numFmtId="0" fontId="1" fillId="0" borderId="0" xfId="0" applyFont="1"/>
    <xf numFmtId="165" fontId="8" fillId="0" borderId="0" xfId="2" applyFont="1"/>
    <xf numFmtId="165" fontId="9" fillId="0" borderId="0" xfId="2" applyFont="1" applyAlignment="1"/>
    <xf numFmtId="165" fontId="10" fillId="0" borderId="0" xfId="2" applyFont="1"/>
    <xf numFmtId="165" fontId="10" fillId="0" borderId="7" xfId="2" applyFont="1" applyFill="1" applyBorder="1" applyAlignment="1">
      <alignment horizontal="fill"/>
    </xf>
    <xf numFmtId="165" fontId="10" fillId="0" borderId="7" xfId="2" applyFont="1" applyBorder="1" applyAlignment="1">
      <alignment horizontal="fill"/>
    </xf>
    <xf numFmtId="165" fontId="12" fillId="0" borderId="3" xfId="2" quotePrefix="1" applyFont="1" applyFill="1" applyBorder="1" applyAlignment="1">
      <alignment horizontal="center"/>
    </xf>
    <xf numFmtId="165" fontId="12" fillId="0" borderId="0" xfId="2" applyFont="1" applyFill="1" applyBorder="1" applyAlignment="1">
      <alignment horizontal="center"/>
    </xf>
    <xf numFmtId="165" fontId="10" fillId="0" borderId="0" xfId="2" applyFont="1" applyFill="1" applyBorder="1" applyAlignment="1">
      <alignment horizontal="centerContinuous"/>
    </xf>
    <xf numFmtId="165" fontId="8" fillId="0" borderId="0" xfId="2" applyFont="1" applyAlignment="1">
      <alignment horizontal="centerContinuous"/>
    </xf>
    <xf numFmtId="165" fontId="10" fillId="0" borderId="0" xfId="2" applyFont="1" applyAlignment="1">
      <alignment horizontal="centerContinuous"/>
    </xf>
    <xf numFmtId="165" fontId="10" fillId="0" borderId="0" xfId="2" applyFont="1" applyBorder="1" applyAlignment="1">
      <alignment horizontal="center"/>
    </xf>
    <xf numFmtId="165" fontId="10" fillId="0" borderId="0" xfId="2" quotePrefix="1" applyFont="1" applyFill="1" applyBorder="1" applyAlignment="1">
      <alignment horizontal="center"/>
    </xf>
    <xf numFmtId="0" fontId="0" fillId="0" borderId="0" xfId="0" applyFont="1"/>
    <xf numFmtId="39" fontId="17" fillId="0" borderId="0" xfId="2" applyNumberFormat="1" applyFont="1" applyBorder="1" applyAlignment="1" applyProtection="1">
      <alignment horizontal="right"/>
    </xf>
    <xf numFmtId="165" fontId="17" fillId="0" borderId="0" xfId="2" applyFont="1" applyBorder="1" applyAlignment="1">
      <alignment horizontal="left"/>
    </xf>
    <xf numFmtId="166" fontId="17" fillId="0" borderId="0" xfId="2" applyNumberFormat="1" applyFont="1" applyBorder="1" applyAlignment="1" applyProtection="1"/>
    <xf numFmtId="165" fontId="17" fillId="0" borderId="8" xfId="2" applyFont="1" applyBorder="1" applyAlignment="1">
      <alignment horizontal="left"/>
    </xf>
    <xf numFmtId="166" fontId="17" fillId="0" borderId="8" xfId="2" applyNumberFormat="1" applyFont="1" applyBorder="1" applyAlignment="1" applyProtection="1"/>
    <xf numFmtId="39" fontId="17" fillId="0" borderId="8" xfId="2" applyNumberFormat="1" applyFont="1" applyBorder="1" applyAlignment="1" applyProtection="1">
      <alignment horizontal="right"/>
    </xf>
    <xf numFmtId="0" fontId="10" fillId="0" borderId="0" xfId="0" applyFont="1" applyFill="1"/>
    <xf numFmtId="0" fontId="8" fillId="0" borderId="0" xfId="0" applyFont="1" applyFill="1" applyAlignment="1">
      <alignment horizontal="center"/>
    </xf>
    <xf numFmtId="0" fontId="11" fillId="0" borderId="0" xfId="0" quotePrefix="1" applyFont="1" applyFill="1" applyAlignment="1">
      <alignment horizontal="centerContinuous"/>
    </xf>
    <xf numFmtId="0" fontId="8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2" borderId="7" xfId="0" applyFont="1" applyFill="1" applyBorder="1" applyAlignment="1">
      <alignment horizontal="fill"/>
    </xf>
    <xf numFmtId="0" fontId="8" fillId="2" borderId="7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2" fillId="0" borderId="7" xfId="0" quotePrefix="1" applyFont="1" applyFill="1" applyBorder="1" applyAlignment="1">
      <alignment horizontal="left" vertical="center"/>
    </xf>
    <xf numFmtId="0" fontId="12" fillId="0" borderId="0" xfId="0" quotePrefix="1" applyFont="1" applyFill="1" applyBorder="1" applyAlignment="1">
      <alignment horizontal="left" vertical="center"/>
    </xf>
    <xf numFmtId="0" fontId="14" fillId="2" borderId="0" xfId="0" quotePrefix="1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Continuous"/>
    </xf>
    <xf numFmtId="0" fontId="17" fillId="2" borderId="0" xfId="0" applyFont="1" applyFill="1" applyAlignment="1">
      <alignment horizontal="left"/>
    </xf>
    <xf numFmtId="0" fontId="17" fillId="2" borderId="0" xfId="0" applyFont="1" applyFill="1"/>
    <xf numFmtId="0" fontId="12" fillId="2" borderId="0" xfId="0" applyFont="1" applyFill="1" applyAlignment="1">
      <alignment horizontal="left"/>
    </xf>
    <xf numFmtId="0" fontId="17" fillId="2" borderId="0" xfId="0" quotePrefix="1" applyFont="1" applyFill="1" applyAlignment="1">
      <alignment horizontal="left"/>
    </xf>
    <xf numFmtId="37" fontId="17" fillId="2" borderId="0" xfId="0" applyNumberFormat="1" applyFont="1" applyFill="1"/>
    <xf numFmtId="39" fontId="17" fillId="2" borderId="0" xfId="0" applyNumberFormat="1" applyFont="1" applyFill="1"/>
    <xf numFmtId="37" fontId="17" fillId="2" borderId="0" xfId="0" applyNumberFormat="1" applyFont="1" applyFill="1" applyProtection="1"/>
    <xf numFmtId="39" fontId="17" fillId="2" borderId="0" xfId="0" applyNumberFormat="1" applyFont="1" applyFill="1" applyProtection="1"/>
    <xf numFmtId="37" fontId="12" fillId="2" borderId="0" xfId="0" applyNumberFormat="1" applyFont="1" applyFill="1" applyAlignment="1" applyProtection="1">
      <alignment horizontal="center"/>
    </xf>
    <xf numFmtId="37" fontId="12" fillId="2" borderId="0" xfId="0" applyNumberFormat="1" applyFont="1" applyFill="1" applyProtection="1"/>
    <xf numFmtId="39" fontId="12" fillId="2" borderId="0" xfId="0" applyNumberFormat="1" applyFont="1" applyFill="1" applyProtection="1"/>
    <xf numFmtId="37" fontId="17" fillId="2" borderId="0" xfId="0" applyNumberFormat="1" applyFont="1" applyFill="1" applyAlignment="1" applyProtection="1">
      <alignment horizontal="center"/>
    </xf>
    <xf numFmtId="0" fontId="17" fillId="2" borderId="8" xfId="0" quotePrefix="1" applyFont="1" applyFill="1" applyBorder="1" applyAlignment="1">
      <alignment horizontal="left"/>
    </xf>
    <xf numFmtId="39" fontId="17" fillId="2" borderId="8" xfId="0" applyNumberFormat="1" applyFont="1" applyFill="1" applyBorder="1" applyProtection="1"/>
    <xf numFmtId="39" fontId="21" fillId="2" borderId="0" xfId="3" applyNumberFormat="1" applyFont="1" applyFill="1" applyAlignment="1" applyProtection="1"/>
    <xf numFmtId="0" fontId="12" fillId="2" borderId="0" xfId="0" applyFont="1" applyFill="1"/>
    <xf numFmtId="39" fontId="21" fillId="2" borderId="8" xfId="3" applyNumberFormat="1" applyFont="1" applyFill="1" applyBorder="1" applyAlignment="1" applyProtection="1"/>
    <xf numFmtId="0" fontId="17" fillId="2" borderId="0" xfId="0" quotePrefix="1" applyFont="1" applyFill="1" applyBorder="1" applyAlignment="1">
      <alignment horizontal="left"/>
    </xf>
    <xf numFmtId="37" fontId="17" fillId="2" borderId="0" xfId="0" applyNumberFormat="1" applyFont="1" applyFill="1" applyBorder="1" applyProtection="1"/>
    <xf numFmtId="39" fontId="17" fillId="2" borderId="0" xfId="0" applyNumberFormat="1" applyFont="1" applyFill="1" applyBorder="1" applyProtection="1"/>
    <xf numFmtId="168" fontId="17" fillId="2" borderId="0" xfId="0" quotePrefix="1" applyNumberFormat="1" applyFont="1" applyFill="1" applyAlignment="1" applyProtection="1">
      <alignment horizontal="center" vertical="center"/>
    </xf>
    <xf numFmtId="166" fontId="17" fillId="2" borderId="0" xfId="0" applyNumberFormat="1" applyFont="1" applyFill="1" applyBorder="1" applyProtection="1"/>
    <xf numFmtId="0" fontId="10" fillId="0" borderId="0" xfId="0" applyFont="1" applyAlignment="1">
      <alignment horizontal="centerContinuous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quotePrefix="1" applyFont="1" applyAlignment="1">
      <alignment horizontal="centerContinuous"/>
    </xf>
    <xf numFmtId="0" fontId="10" fillId="0" borderId="0" xfId="0" applyFont="1" applyAlignment="1"/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39" fontId="17" fillId="2" borderId="0" xfId="0" quotePrefix="1" applyNumberFormat="1" applyFont="1" applyFill="1" applyBorder="1" applyAlignment="1" applyProtection="1">
      <alignment horizontal="right"/>
    </xf>
    <xf numFmtId="39" fontId="12" fillId="2" borderId="0" xfId="0" applyNumberFormat="1" applyFont="1" applyFill="1" applyBorder="1" applyProtection="1"/>
    <xf numFmtId="39" fontId="17" fillId="2" borderId="0" xfId="0" quotePrefix="1" applyNumberFormat="1" applyFont="1" applyFill="1" applyBorder="1" applyProtection="1"/>
    <xf numFmtId="166" fontId="17" fillId="2" borderId="0" xfId="0" applyNumberFormat="1" applyFont="1" applyFill="1" applyBorder="1"/>
    <xf numFmtId="0" fontId="17" fillId="2" borderId="0" xfId="1" applyNumberFormat="1" applyFont="1" applyFill="1" applyBorder="1" applyAlignment="1" applyProtection="1">
      <alignment horizontal="right"/>
    </xf>
    <xf numFmtId="167" fontId="17" fillId="2" borderId="0" xfId="1" applyNumberFormat="1" applyFont="1" applyFill="1" applyBorder="1" applyProtection="1"/>
    <xf numFmtId="167" fontId="17" fillId="2" borderId="0" xfId="1" applyNumberFormat="1" applyFont="1" applyFill="1" applyBorder="1" applyAlignment="1">
      <alignment horizontal="right"/>
    </xf>
    <xf numFmtId="0" fontId="17" fillId="2" borderId="0" xfId="1" quotePrefix="1" applyNumberFormat="1" applyFont="1" applyFill="1" applyBorder="1" applyAlignment="1" applyProtection="1">
      <alignment horizontal="right"/>
    </xf>
    <xf numFmtId="4" fontId="17" fillId="2" borderId="0" xfId="1" applyNumberFormat="1" applyFont="1" applyFill="1" applyBorder="1" applyAlignment="1">
      <alignment horizontal="right"/>
    </xf>
    <xf numFmtId="0" fontId="12" fillId="2" borderId="0" xfId="0" quotePrefix="1" applyFont="1" applyFill="1" applyAlignment="1">
      <alignment horizontal="left"/>
    </xf>
    <xf numFmtId="37" fontId="12" fillId="2" borderId="0" xfId="0" applyNumberFormat="1" applyFont="1" applyFill="1" applyBorder="1" applyAlignment="1" applyProtection="1"/>
    <xf numFmtId="37" fontId="17" fillId="2" borderId="0" xfId="0" applyNumberFormat="1" applyFont="1" applyFill="1" applyBorder="1" applyAlignment="1" applyProtection="1"/>
    <xf numFmtId="37" fontId="12" fillId="2" borderId="0" xfId="0" applyNumberFormat="1" applyFont="1" applyFill="1"/>
    <xf numFmtId="164" fontId="17" fillId="2" borderId="0" xfId="1" applyFont="1" applyFill="1" applyBorder="1" applyProtection="1"/>
    <xf numFmtId="169" fontId="17" fillId="2" borderId="0" xfId="1" applyNumberFormat="1" applyFont="1" applyFill="1" applyBorder="1" applyProtection="1"/>
    <xf numFmtId="0" fontId="17" fillId="2" borderId="0" xfId="0" quotePrefix="1" applyFont="1" applyFill="1" applyAlignment="1">
      <alignment horizontal="left" indent="1"/>
    </xf>
    <xf numFmtId="0" fontId="17" fillId="2" borderId="0" xfId="0" applyFont="1" applyFill="1" applyAlignment="1">
      <alignment horizontal="left" indent="1"/>
    </xf>
    <xf numFmtId="0" fontId="12" fillId="2" borderId="0" xfId="0" quotePrefix="1" applyFont="1" applyFill="1" applyAlignment="1"/>
    <xf numFmtId="0" fontId="17" fillId="2" borderId="0" xfId="0" quotePrefix="1" applyFont="1" applyFill="1" applyBorder="1" applyAlignment="1">
      <alignment horizontal="left" indent="1"/>
    </xf>
    <xf numFmtId="0" fontId="0" fillId="0" borderId="7" xfId="0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Continuous"/>
    </xf>
    <xf numFmtId="0" fontId="24" fillId="0" borderId="0" xfId="0" applyFont="1"/>
    <xf numFmtId="0" fontId="24" fillId="0" borderId="7" xfId="0" applyFont="1" applyBorder="1"/>
    <xf numFmtId="0" fontId="23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23" fillId="0" borderId="0" xfId="0" applyFont="1" applyFill="1" applyAlignment="1">
      <alignment horizontal="center"/>
    </xf>
    <xf numFmtId="0" fontId="22" fillId="0" borderId="0" xfId="0" applyFont="1" applyFill="1"/>
    <xf numFmtId="0" fontId="25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1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37" fontId="17" fillId="0" borderId="0" xfId="0" applyNumberFormat="1" applyFont="1" applyFill="1" applyAlignment="1">
      <alignment vertical="center"/>
    </xf>
    <xf numFmtId="37" fontId="24" fillId="0" borderId="0" xfId="0" applyNumberFormat="1" applyFont="1" applyFill="1" applyAlignment="1">
      <alignment vertical="center"/>
    </xf>
    <xf numFmtId="39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39" fontId="17" fillId="0" borderId="0" xfId="0" applyNumberFormat="1" applyFont="1" applyFill="1" applyAlignment="1">
      <alignment vertical="center"/>
    </xf>
    <xf numFmtId="0" fontId="17" fillId="0" borderId="0" xfId="0" quotePrefix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2" fillId="0" borderId="0" xfId="0" quotePrefix="1" applyFont="1" applyFill="1" applyAlignment="1">
      <alignment horizontal="centerContinuous"/>
    </xf>
    <xf numFmtId="0" fontId="22" fillId="0" borderId="0" xfId="0" applyFont="1" applyFill="1" applyAlignment="1">
      <alignment horizontal="centerContinuous"/>
    </xf>
    <xf numFmtId="0" fontId="4" fillId="0" borderId="0" xfId="0" quotePrefix="1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2" fillId="0" borderId="0" xfId="0" applyFont="1" applyFill="1" applyAlignment="1">
      <alignment horizontal="fill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4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quotePrefix="1" applyFont="1" applyAlignment="1">
      <alignment horizontal="left" vertical="center"/>
    </xf>
    <xf numFmtId="37" fontId="5" fillId="0" borderId="0" xfId="0" applyNumberFormat="1" applyFont="1" applyAlignment="1">
      <alignment vertical="center"/>
    </xf>
    <xf numFmtId="39" fontId="5" fillId="0" borderId="0" xfId="0" applyNumberFormat="1" applyFont="1" applyAlignment="1">
      <alignment vertical="center"/>
    </xf>
    <xf numFmtId="0" fontId="24" fillId="0" borderId="0" xfId="0" quotePrefix="1" applyFont="1" applyAlignment="1">
      <alignment horizontal="left" vertical="center"/>
    </xf>
    <xf numFmtId="37" fontId="24" fillId="0" borderId="0" xfId="0" applyNumberFormat="1" applyFont="1" applyAlignment="1">
      <alignment vertical="center"/>
    </xf>
    <xf numFmtId="39" fontId="24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center"/>
    </xf>
    <xf numFmtId="168" fontId="24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166" fontId="5" fillId="0" borderId="0" xfId="0" applyNumberFormat="1" applyFont="1" applyFill="1" applyAlignment="1" applyProtection="1">
      <alignment vertical="center"/>
    </xf>
    <xf numFmtId="165" fontId="5" fillId="0" borderId="0" xfId="0" quotePrefix="1" applyNumberFormat="1" applyFont="1" applyFill="1" applyAlignment="1" applyProtection="1">
      <alignment horizontal="center" vertical="center"/>
    </xf>
    <xf numFmtId="0" fontId="24" fillId="0" borderId="0" xfId="0" quotePrefix="1" applyFont="1" applyFill="1" applyAlignment="1">
      <alignment horizontal="left" vertical="center"/>
    </xf>
    <xf numFmtId="166" fontId="24" fillId="0" borderId="0" xfId="0" applyNumberFormat="1" applyFont="1" applyFill="1" applyAlignment="1" applyProtection="1">
      <alignment vertical="center"/>
    </xf>
    <xf numFmtId="165" fontId="24" fillId="0" borderId="0" xfId="0" quotePrefix="1" applyNumberFormat="1" applyFont="1" applyFill="1" applyAlignment="1" applyProtection="1">
      <alignment horizontal="center" vertical="center"/>
    </xf>
    <xf numFmtId="0" fontId="17" fillId="0" borderId="0" xfId="0" applyFont="1" applyAlignment="1">
      <alignment vertical="center"/>
    </xf>
    <xf numFmtId="166" fontId="24" fillId="0" borderId="0" xfId="0" applyNumberFormat="1" applyFont="1" applyFill="1" applyBorder="1" applyAlignment="1" applyProtection="1">
      <alignment vertical="center"/>
    </xf>
    <xf numFmtId="0" fontId="24" fillId="0" borderId="8" xfId="0" quotePrefix="1" applyFont="1" applyFill="1" applyBorder="1" applyAlignment="1">
      <alignment horizontal="left" vertical="center"/>
    </xf>
    <xf numFmtId="0" fontId="17" fillId="0" borderId="8" xfId="0" applyFont="1" applyBorder="1" applyAlignment="1">
      <alignment vertical="center"/>
    </xf>
    <xf numFmtId="165" fontId="24" fillId="0" borderId="8" xfId="0" quotePrefix="1" applyNumberFormat="1" applyFont="1" applyFill="1" applyBorder="1" applyAlignment="1" applyProtection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5" fillId="2" borderId="0" xfId="0" quotePrefix="1" applyFont="1" applyFill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3" fontId="29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8" xfId="0" applyFont="1" applyBorder="1" applyAlignment="1">
      <alignment vertical="center"/>
    </xf>
    <xf numFmtId="0" fontId="30" fillId="0" borderId="8" xfId="0" applyFont="1" applyBorder="1" applyAlignment="1">
      <alignment horizontal="center" vertical="center"/>
    </xf>
    <xf numFmtId="3" fontId="29" fillId="0" borderId="8" xfId="0" applyNumberFormat="1" applyFont="1" applyBorder="1" applyAlignment="1">
      <alignment horizontal="right" vertical="center"/>
    </xf>
    <xf numFmtId="0" fontId="29" fillId="0" borderId="8" xfId="0" applyFont="1" applyBorder="1" applyAlignment="1">
      <alignment horizontal="right" vertical="center"/>
    </xf>
    <xf numFmtId="0" fontId="24" fillId="0" borderId="0" xfId="0" applyFont="1" applyAlignment="1">
      <alignment horizontal="left" vertical="center" indent="2"/>
    </xf>
    <xf numFmtId="165" fontId="9" fillId="0" borderId="0" xfId="2" applyFont="1" applyAlignment="1">
      <alignment horizontal="right"/>
    </xf>
    <xf numFmtId="165" fontId="13" fillId="0" borderId="0" xfId="2" applyFont="1" applyAlignment="1">
      <alignment horizontal="center"/>
    </xf>
    <xf numFmtId="165" fontId="8" fillId="0" borderId="0" xfId="2" applyFont="1" applyFill="1"/>
    <xf numFmtId="37" fontId="10" fillId="0" borderId="0" xfId="2" applyNumberFormat="1" applyFont="1" applyBorder="1" applyProtection="1"/>
    <xf numFmtId="39" fontId="10" fillId="0" borderId="0" xfId="2" applyNumberFormat="1" applyFont="1" applyBorder="1" applyProtection="1"/>
    <xf numFmtId="165" fontId="12" fillId="0" borderId="0" xfId="2" applyFont="1" applyFill="1" applyAlignment="1">
      <alignment horizontal="left"/>
    </xf>
    <xf numFmtId="165" fontId="12" fillId="0" borderId="0" xfId="2" applyFont="1" applyAlignment="1">
      <alignment horizontal="center"/>
    </xf>
    <xf numFmtId="37" fontId="12" fillId="0" borderId="0" xfId="2" applyNumberFormat="1" applyFont="1" applyProtection="1"/>
    <xf numFmtId="39" fontId="12" fillId="0" borderId="0" xfId="2" applyNumberFormat="1" applyFont="1" applyAlignment="1" applyProtection="1"/>
    <xf numFmtId="165" fontId="17" fillId="0" borderId="0" xfId="2" applyFont="1" applyFill="1" applyAlignment="1">
      <alignment horizontal="left" indent="1"/>
    </xf>
    <xf numFmtId="165" fontId="17" fillId="0" borderId="0" xfId="2" applyFont="1" applyAlignment="1">
      <alignment horizontal="center"/>
    </xf>
    <xf numFmtId="37" fontId="17" fillId="0" borderId="0" xfId="2" applyNumberFormat="1" applyFont="1"/>
    <xf numFmtId="39" fontId="17" fillId="0" borderId="0" xfId="2" applyNumberFormat="1" applyFont="1" applyProtection="1"/>
    <xf numFmtId="37" fontId="12" fillId="0" borderId="0" xfId="2" applyNumberFormat="1" applyFont="1"/>
    <xf numFmtId="39" fontId="12" fillId="0" borderId="0" xfId="2" applyNumberFormat="1" applyFont="1" applyProtection="1"/>
    <xf numFmtId="165" fontId="17" fillId="0" borderId="0" xfId="2" applyFont="1" applyFill="1" applyAlignment="1">
      <alignment horizontal="left"/>
    </xf>
    <xf numFmtId="37" fontId="12" fillId="0" borderId="0" xfId="2" applyNumberFormat="1" applyFont="1" applyFill="1" applyProtection="1"/>
    <xf numFmtId="39" fontId="12" fillId="0" borderId="0" xfId="2" applyNumberFormat="1" applyFont="1" applyFill="1" applyProtection="1"/>
    <xf numFmtId="2" fontId="17" fillId="0" borderId="0" xfId="2" applyNumberFormat="1" applyFont="1" applyAlignment="1">
      <alignment horizontal="left"/>
    </xf>
    <xf numFmtId="37" fontId="17" fillId="0" borderId="0" xfId="2" applyNumberFormat="1" applyFont="1" applyAlignment="1">
      <alignment horizontal="left"/>
    </xf>
    <xf numFmtId="39" fontId="17" fillId="0" borderId="0" xfId="2" applyNumberFormat="1" applyFont="1" applyFill="1" applyProtection="1"/>
    <xf numFmtId="37" fontId="17" fillId="0" borderId="0" xfId="2" applyNumberFormat="1" applyFont="1" applyFill="1"/>
    <xf numFmtId="37" fontId="12" fillId="0" borderId="0" xfId="2" applyNumberFormat="1" applyFont="1" applyAlignment="1">
      <alignment horizontal="left"/>
    </xf>
    <xf numFmtId="37" fontId="12" fillId="0" borderId="0" xfId="2" quotePrefix="1" applyNumberFormat="1" applyFont="1" applyAlignment="1">
      <alignment horizontal="right"/>
    </xf>
    <xf numFmtId="39" fontId="12" fillId="0" borderId="0" xfId="2" quotePrefix="1" applyNumberFormat="1" applyFont="1"/>
    <xf numFmtId="37" fontId="12" fillId="0" borderId="8" xfId="2" applyNumberFormat="1" applyFont="1" applyBorder="1" applyAlignment="1">
      <alignment horizontal="left"/>
    </xf>
    <xf numFmtId="37" fontId="12" fillId="0" borderId="8" xfId="2" applyNumberFormat="1" applyFont="1" applyBorder="1" applyAlignment="1">
      <alignment horizontal="center"/>
    </xf>
    <xf numFmtId="168" fontId="12" fillId="0" borderId="8" xfId="2" applyNumberFormat="1" applyFont="1" applyBorder="1" applyProtection="1"/>
    <xf numFmtId="165" fontId="19" fillId="0" borderId="0" xfId="2" applyFont="1" applyAlignment="1">
      <alignment horizontal="right"/>
    </xf>
    <xf numFmtId="37" fontId="10" fillId="0" borderId="0" xfId="2" applyNumberFormat="1" applyFont="1" applyBorder="1" applyAlignment="1">
      <alignment horizontal="left"/>
    </xf>
    <xf numFmtId="165" fontId="8" fillId="0" borderId="0" xfId="2" applyFont="1" applyBorder="1" applyAlignment="1">
      <alignment horizontal="center"/>
    </xf>
    <xf numFmtId="37" fontId="10" fillId="0" borderId="0" xfId="2" applyNumberFormat="1" applyFont="1" applyBorder="1"/>
    <xf numFmtId="165" fontId="11" fillId="0" borderId="0" xfId="2" applyFont="1" applyAlignment="1">
      <alignment horizontal="center"/>
    </xf>
    <xf numFmtId="165" fontId="17" fillId="0" borderId="0" xfId="2" applyFont="1" applyFill="1"/>
    <xf numFmtId="165" fontId="17" fillId="0" borderId="0" xfId="2" applyFont="1"/>
    <xf numFmtId="3" fontId="20" fillId="0" borderId="0" xfId="2" applyNumberFormat="1" applyFont="1" applyFill="1" applyBorder="1" applyAlignment="1">
      <alignment horizontal="right" vertical="top" wrapText="1"/>
    </xf>
    <xf numFmtId="165" fontId="17" fillId="0" borderId="8" xfId="2" applyFont="1" applyBorder="1" applyAlignment="1">
      <alignment horizontal="center"/>
    </xf>
    <xf numFmtId="37" fontId="12" fillId="0" borderId="8" xfId="2" applyNumberFormat="1" applyFont="1" applyBorder="1"/>
    <xf numFmtId="39" fontId="12" fillId="0" borderId="8" xfId="2" applyNumberFormat="1" applyFont="1" applyBorder="1" applyProtection="1"/>
    <xf numFmtId="165" fontId="31" fillId="0" borderId="0" xfId="2" applyFont="1" applyAlignment="1"/>
    <xf numFmtId="165" fontId="10" fillId="0" borderId="0" xfId="2" quotePrefix="1" applyFont="1" applyAlignment="1">
      <alignment horizontal="centerContinuous"/>
    </xf>
    <xf numFmtId="165" fontId="12" fillId="0" borderId="0" xfId="2" applyFont="1" applyAlignment="1">
      <alignment horizontal="left"/>
    </xf>
    <xf numFmtId="165" fontId="12" fillId="0" borderId="3" xfId="2" quotePrefix="1" applyFont="1" applyFill="1" applyBorder="1" applyAlignment="1">
      <alignment horizontal="center" vertical="center"/>
    </xf>
    <xf numFmtId="165" fontId="12" fillId="0" borderId="0" xfId="2" applyFont="1" applyFill="1" applyBorder="1" applyAlignment="1">
      <alignment horizontal="center" vertical="center"/>
    </xf>
    <xf numFmtId="165" fontId="12" fillId="0" borderId="0" xfId="2" applyFont="1" applyBorder="1" applyAlignment="1">
      <alignment horizontal="left"/>
    </xf>
    <xf numFmtId="165" fontId="12" fillId="0" borderId="0" xfId="2" quotePrefix="1" applyFont="1" applyBorder="1" applyAlignment="1">
      <alignment horizontal="center"/>
    </xf>
    <xf numFmtId="167" fontId="12" fillId="0" borderId="0" xfId="1" applyNumberFormat="1" applyFont="1" applyBorder="1"/>
    <xf numFmtId="39" fontId="12" fillId="0" borderId="0" xfId="2" applyNumberFormat="1" applyFont="1" applyBorder="1" applyAlignment="1" applyProtection="1">
      <alignment horizontal="right"/>
    </xf>
    <xf numFmtId="165" fontId="17" fillId="0" borderId="0" xfId="2" applyFont="1" applyBorder="1" applyAlignment="1">
      <alignment horizontal="center"/>
    </xf>
    <xf numFmtId="37" fontId="17" fillId="0" borderId="0" xfId="2" applyNumberFormat="1" applyFont="1" applyAlignment="1" applyProtection="1">
      <alignment horizontal="left"/>
    </xf>
    <xf numFmtId="165" fontId="12" fillId="0" borderId="0" xfId="2" quotePrefix="1" applyFont="1" applyAlignment="1">
      <alignment horizontal="center"/>
    </xf>
    <xf numFmtId="166" fontId="12" fillId="0" borderId="0" xfId="2" applyNumberFormat="1" applyFont="1" applyFill="1" applyAlignment="1" applyProtection="1"/>
    <xf numFmtId="39" fontId="12" fillId="0" borderId="0" xfId="2" applyNumberFormat="1" applyFont="1" applyAlignment="1" applyProtection="1">
      <alignment horizontal="right"/>
    </xf>
    <xf numFmtId="165" fontId="17" fillId="0" borderId="0" xfId="2" applyFont="1" applyAlignment="1">
      <alignment horizontal="left"/>
    </xf>
    <xf numFmtId="166" fontId="17" fillId="0" borderId="0" xfId="2" applyNumberFormat="1" applyFont="1" applyAlignment="1" applyProtection="1"/>
    <xf numFmtId="166" fontId="17" fillId="0" borderId="0" xfId="2" applyNumberFormat="1" applyFont="1" applyFill="1" applyAlignment="1" applyProtection="1"/>
    <xf numFmtId="165" fontId="17" fillId="0" borderId="0" xfId="2" applyFont="1" applyAlignment="1">
      <alignment horizontal="left" vertical="center" wrapText="1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2" fillId="0" borderId="0" xfId="0" applyFont="1"/>
    <xf numFmtId="0" fontId="32" fillId="2" borderId="0" xfId="0" quotePrefix="1" applyFont="1" applyFill="1" applyAlignment="1">
      <alignment horizontal="right"/>
    </xf>
    <xf numFmtId="0" fontId="18" fillId="2" borderId="0" xfId="0" applyFont="1" applyFill="1" applyBorder="1" applyAlignment="1">
      <alignment horizontal="left"/>
    </xf>
    <xf numFmtId="0" fontId="17" fillId="2" borderId="5" xfId="0" applyFont="1" applyFill="1" applyBorder="1" applyAlignment="1">
      <alignment horizontal="center" vertical="center"/>
    </xf>
    <xf numFmtId="170" fontId="17" fillId="2" borderId="5" xfId="0" quotePrefix="1" applyNumberFormat="1" applyFont="1" applyFill="1" applyBorder="1" applyAlignment="1" applyProtection="1">
      <alignment horizontal="right" vertical="center"/>
    </xf>
    <xf numFmtId="0" fontId="17" fillId="2" borderId="5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center" vertical="center"/>
    </xf>
    <xf numFmtId="2" fontId="12" fillId="2" borderId="5" xfId="0" quotePrefix="1" applyNumberFormat="1" applyFont="1" applyFill="1" applyBorder="1" applyAlignment="1">
      <alignment horizontal="right" vertical="center"/>
    </xf>
    <xf numFmtId="2" fontId="24" fillId="0" borderId="5" xfId="0" applyNumberFormat="1" applyFont="1" applyBorder="1" applyAlignment="1">
      <alignment vertical="center"/>
    </xf>
    <xf numFmtId="2" fontId="17" fillId="2" borderId="5" xfId="0" applyNumberFormat="1" applyFont="1" applyFill="1" applyBorder="1" applyAlignment="1">
      <alignment vertical="center"/>
    </xf>
    <xf numFmtId="39" fontId="17" fillId="2" borderId="5" xfId="0" applyNumberFormat="1" applyFont="1" applyFill="1" applyBorder="1" applyAlignment="1">
      <alignment vertical="center"/>
    </xf>
    <xf numFmtId="2" fontId="17" fillId="2" borderId="5" xfId="0" quotePrefix="1" applyNumberFormat="1" applyFont="1" applyFill="1" applyBorder="1" applyAlignment="1">
      <alignment horizontal="right" vertical="center"/>
    </xf>
    <xf numFmtId="2" fontId="12" fillId="2" borderId="5" xfId="0" applyNumberFormat="1" applyFont="1" applyFill="1" applyBorder="1" applyAlignment="1">
      <alignment vertical="center"/>
    </xf>
    <xf numFmtId="0" fontId="12" fillId="2" borderId="5" xfId="0" quotePrefix="1" applyFont="1" applyFill="1" applyBorder="1" applyAlignment="1">
      <alignment vertical="center"/>
    </xf>
    <xf numFmtId="0" fontId="12" fillId="2" borderId="5" xfId="0" quotePrefix="1" applyFont="1" applyFill="1" applyBorder="1" applyAlignment="1">
      <alignment horizontal="center" vertical="center"/>
    </xf>
    <xf numFmtId="0" fontId="24" fillId="0" borderId="5" xfId="0" applyFont="1" applyBorder="1" applyAlignment="1">
      <alignment vertical="center"/>
    </xf>
    <xf numFmtId="39" fontId="12" fillId="2" borderId="5" xfId="0" quotePrefix="1" applyNumberFormat="1" applyFont="1" applyFill="1" applyBorder="1" applyAlignment="1">
      <alignment horizontal="right" vertical="center"/>
    </xf>
    <xf numFmtId="37" fontId="12" fillId="2" borderId="5" xfId="0" quotePrefix="1" applyNumberFormat="1" applyFont="1" applyFill="1" applyBorder="1" applyAlignment="1">
      <alignment horizontal="right" vertical="center"/>
    </xf>
    <xf numFmtId="37" fontId="24" fillId="0" borderId="5" xfId="0" applyNumberFormat="1" applyFont="1" applyBorder="1" applyAlignment="1">
      <alignment vertical="center"/>
    </xf>
    <xf numFmtId="37" fontId="17" fillId="2" borderId="5" xfId="0" applyNumberFormat="1" applyFont="1" applyFill="1" applyBorder="1" applyAlignment="1">
      <alignment vertical="center"/>
    </xf>
    <xf numFmtId="37" fontId="17" fillId="2" borderId="5" xfId="0" quotePrefix="1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166" fontId="12" fillId="0" borderId="5" xfId="0" quotePrefix="1" applyNumberFormat="1" applyFont="1" applyFill="1" applyBorder="1" applyAlignment="1" applyProtection="1">
      <alignment vertical="center"/>
    </xf>
    <xf numFmtId="37" fontId="12" fillId="0" borderId="5" xfId="0" quotePrefix="1" applyNumberFormat="1" applyFont="1" applyFill="1" applyBorder="1" applyAlignment="1" applyProtection="1">
      <alignment vertical="center"/>
    </xf>
    <xf numFmtId="0" fontId="17" fillId="0" borderId="5" xfId="0" applyFont="1" applyFill="1" applyBorder="1" applyAlignment="1">
      <alignment horizontal="center" vertical="center"/>
    </xf>
    <xf numFmtId="166" fontId="17" fillId="0" borderId="5" xfId="0" applyNumberFormat="1" applyFont="1" applyFill="1" applyBorder="1" applyAlignment="1" applyProtection="1">
      <alignment vertical="center"/>
    </xf>
    <xf numFmtId="37" fontId="17" fillId="0" borderId="5" xfId="0" applyNumberFormat="1" applyFont="1" applyFill="1" applyBorder="1" applyAlignment="1" applyProtection="1">
      <alignment vertical="center"/>
    </xf>
    <xf numFmtId="166" fontId="17" fillId="0" borderId="5" xfId="0" quotePrefix="1" applyNumberFormat="1" applyFont="1" applyFill="1" applyBorder="1" applyAlignment="1" applyProtection="1">
      <alignment vertical="center"/>
    </xf>
    <xf numFmtId="0" fontId="24" fillId="0" borderId="5" xfId="0" applyFont="1" applyBorder="1" applyAlignment="1">
      <alignment horizontal="center" vertical="center"/>
    </xf>
    <xf numFmtId="37" fontId="24" fillId="0" borderId="5" xfId="0" quotePrefix="1" applyNumberFormat="1" applyFont="1" applyBorder="1" applyAlignment="1" applyProtection="1">
      <alignment vertical="center"/>
    </xf>
    <xf numFmtId="37" fontId="24" fillId="0" borderId="5" xfId="0" applyNumberFormat="1" applyFont="1" applyBorder="1" applyAlignment="1" applyProtection="1">
      <alignment vertical="center"/>
    </xf>
    <xf numFmtId="171" fontId="12" fillId="0" borderId="5" xfId="0" quotePrefix="1" applyNumberFormat="1" applyFont="1" applyFill="1" applyBorder="1" applyAlignment="1" applyProtection="1">
      <alignment vertical="center"/>
    </xf>
    <xf numFmtId="171" fontId="17" fillId="0" borderId="5" xfId="0" applyNumberFormat="1" applyFont="1" applyFill="1" applyBorder="1" applyAlignment="1" applyProtection="1">
      <alignment vertical="center"/>
    </xf>
    <xf numFmtId="171" fontId="17" fillId="0" borderId="5" xfId="0" quotePrefix="1" applyNumberFormat="1" applyFont="1" applyFill="1" applyBorder="1" applyAlignment="1" applyProtection="1">
      <alignment vertical="center"/>
    </xf>
    <xf numFmtId="171" fontId="5" fillId="0" borderId="5" xfId="0" quotePrefix="1" applyNumberFormat="1" applyFont="1" applyBorder="1" applyAlignment="1" applyProtection="1">
      <alignment vertical="center"/>
    </xf>
    <xf numFmtId="0" fontId="12" fillId="0" borderId="5" xfId="0" applyFont="1" applyBorder="1" applyAlignment="1">
      <alignment vertical="center"/>
    </xf>
    <xf numFmtId="0" fontId="17" fillId="0" borderId="9" xfId="0" applyFont="1" applyFill="1" applyBorder="1" applyAlignment="1">
      <alignment horizontal="center" vertical="center"/>
    </xf>
    <xf numFmtId="171" fontId="17" fillId="0" borderId="9" xfId="0" applyNumberFormat="1" applyFont="1" applyFill="1" applyBorder="1" applyAlignment="1" applyProtection="1">
      <alignment vertical="center"/>
    </xf>
    <xf numFmtId="37" fontId="17" fillId="0" borderId="9" xfId="0" applyNumberFormat="1" applyFont="1" applyFill="1" applyBorder="1" applyAlignment="1" applyProtection="1">
      <alignment vertical="center"/>
    </xf>
    <xf numFmtId="39" fontId="34" fillId="2" borderId="0" xfId="3" applyNumberFormat="1" applyFont="1" applyFill="1" applyAlignment="1" applyProtection="1"/>
    <xf numFmtId="166" fontId="12" fillId="0" borderId="0" xfId="0" applyNumberFormat="1" applyFont="1" applyFill="1" applyBorder="1" applyProtection="1"/>
    <xf numFmtId="172" fontId="12" fillId="0" borderId="0" xfId="0" applyNumberFormat="1" applyFont="1" applyFill="1" applyBorder="1" applyProtection="1"/>
    <xf numFmtId="166" fontId="17" fillId="0" borderId="0" xfId="0" applyNumberFormat="1" applyFont="1" applyFill="1" applyBorder="1"/>
    <xf numFmtId="39" fontId="17" fillId="0" borderId="0" xfId="0" applyNumberFormat="1" applyFont="1" applyFill="1" applyBorder="1" applyProtection="1"/>
    <xf numFmtId="37" fontId="17" fillId="2" borderId="0" xfId="1" applyNumberFormat="1" applyFont="1" applyFill="1" applyBorder="1"/>
    <xf numFmtId="41" fontId="17" fillId="2" borderId="0" xfId="0" applyNumberFormat="1" applyFont="1" applyFill="1" applyBorder="1"/>
    <xf numFmtId="0" fontId="0" fillId="0" borderId="0" xfId="0" applyBorder="1"/>
    <xf numFmtId="165" fontId="12" fillId="0" borderId="12" xfId="2" applyFont="1" applyFill="1" applyBorder="1" applyAlignment="1">
      <alignment horizontal="center"/>
    </xf>
    <xf numFmtId="165" fontId="12" fillId="0" borderId="13" xfId="2" applyFont="1" applyFill="1" applyBorder="1" applyAlignment="1">
      <alignment horizontal="center"/>
    </xf>
    <xf numFmtId="0" fontId="12" fillId="0" borderId="3" xfId="0" quotePrefix="1" applyFont="1" applyBorder="1" applyAlignment="1">
      <alignment horizontal="center" vertical="center"/>
    </xf>
    <xf numFmtId="0" fontId="12" fillId="2" borderId="13" xfId="0" quotePrefix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4" xfId="0" quotePrefix="1" applyFont="1" applyFill="1" applyBorder="1" applyAlignment="1">
      <alignment horizontal="left" vertical="center"/>
    </xf>
    <xf numFmtId="0" fontId="12" fillId="2" borderId="4" xfId="0" quotePrefix="1" applyFont="1" applyFill="1" applyBorder="1" applyAlignment="1">
      <alignment horizontal="left" vertical="center" indent="3"/>
    </xf>
    <xf numFmtId="0" fontId="17" fillId="2" borderId="4" xfId="0" applyFont="1" applyFill="1" applyBorder="1" applyAlignment="1">
      <alignment horizontal="left" vertical="center" indent="3"/>
    </xf>
    <xf numFmtId="0" fontId="12" fillId="2" borderId="4" xfId="0" quotePrefix="1" applyFont="1" applyFill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4" xfId="0" quotePrefix="1" applyFont="1" applyBorder="1" applyAlignment="1">
      <alignment horizontal="left" vertical="center"/>
    </xf>
    <xf numFmtId="0" fontId="12" fillId="0" borderId="4" xfId="0" quotePrefix="1" applyFont="1" applyFill="1" applyBorder="1" applyAlignment="1">
      <alignment horizontal="left" vertical="center" indent="3"/>
    </xf>
    <xf numFmtId="0" fontId="17" fillId="0" borderId="4" xfId="0" applyFont="1" applyFill="1" applyBorder="1" applyAlignment="1">
      <alignment horizontal="left" vertical="center" indent="3"/>
    </xf>
    <xf numFmtId="0" fontId="12" fillId="0" borderId="4" xfId="0" applyFont="1" applyBorder="1" applyAlignment="1">
      <alignment vertical="center"/>
    </xf>
    <xf numFmtId="0" fontId="17" fillId="0" borderId="6" xfId="0" applyFont="1" applyFill="1" applyBorder="1" applyAlignment="1">
      <alignment horizontal="left" vertical="center" indent="3"/>
    </xf>
    <xf numFmtId="0" fontId="17" fillId="2" borderId="12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39" fontId="12" fillId="2" borderId="12" xfId="0" applyNumberFormat="1" applyFont="1" applyFill="1" applyBorder="1" applyAlignment="1">
      <alignment vertical="center"/>
    </xf>
    <xf numFmtId="39" fontId="17" fillId="2" borderId="12" xfId="0" applyNumberFormat="1" applyFont="1" applyFill="1" applyBorder="1" applyAlignment="1">
      <alignment vertical="center"/>
    </xf>
    <xf numFmtId="0" fontId="12" fillId="2" borderId="12" xfId="0" quotePrefix="1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39" fontId="12" fillId="0" borderId="12" xfId="0" applyNumberFormat="1" applyFont="1" applyFill="1" applyBorder="1" applyAlignment="1" applyProtection="1">
      <alignment vertical="center"/>
    </xf>
    <xf numFmtId="39" fontId="17" fillId="0" borderId="12" xfId="0" applyNumberFormat="1" applyFont="1" applyFill="1" applyBorder="1" applyAlignment="1" applyProtection="1">
      <alignment vertical="center"/>
    </xf>
    <xf numFmtId="39" fontId="24" fillId="0" borderId="12" xfId="0" applyNumberFormat="1" applyFont="1" applyBorder="1" applyAlignment="1" applyProtection="1">
      <alignment vertical="center"/>
    </xf>
    <xf numFmtId="0" fontId="24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39" fontId="17" fillId="0" borderId="13" xfId="0" applyNumberFormat="1" applyFont="1" applyFill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5" fontId="10" fillId="0" borderId="0" xfId="2" applyFont="1" applyFill="1" applyBorder="1" applyAlignment="1">
      <alignment horizontal="center"/>
    </xf>
    <xf numFmtId="165" fontId="13" fillId="0" borderId="0" xfId="2" applyFont="1" applyAlignment="1">
      <alignment horizontal="center" vertical="center"/>
    </xf>
    <xf numFmtId="165" fontId="12" fillId="0" borderId="1" xfId="2" applyFont="1" applyFill="1" applyBorder="1" applyAlignment="1">
      <alignment horizontal="center" vertical="center"/>
    </xf>
    <xf numFmtId="165" fontId="12" fillId="0" borderId="4" xfId="2" applyFont="1" applyFill="1" applyBorder="1" applyAlignment="1">
      <alignment horizontal="center" vertical="center"/>
    </xf>
    <xf numFmtId="165" fontId="12" fillId="0" borderId="6" xfId="2" applyFont="1" applyFill="1" applyBorder="1" applyAlignment="1">
      <alignment horizontal="center" vertical="center"/>
    </xf>
    <xf numFmtId="165" fontId="14" fillId="0" borderId="0" xfId="2" quotePrefix="1" applyFont="1" applyBorder="1" applyAlignment="1">
      <alignment horizontal="center"/>
    </xf>
    <xf numFmtId="165" fontId="12" fillId="0" borderId="0" xfId="2" applyFont="1" applyFill="1" applyAlignment="1">
      <alignment horizontal="left"/>
    </xf>
    <xf numFmtId="165" fontId="18" fillId="0" borderId="7" xfId="2" applyFont="1" applyFill="1" applyBorder="1" applyAlignment="1">
      <alignment horizontal="right"/>
    </xf>
    <xf numFmtId="165" fontId="19" fillId="0" borderId="0" xfId="2" applyFont="1" applyAlignment="1">
      <alignment horizontal="right"/>
    </xf>
    <xf numFmtId="165" fontId="12" fillId="0" borderId="2" xfId="2" applyFont="1" applyFill="1" applyBorder="1" applyAlignment="1">
      <alignment horizontal="center" vertical="center"/>
    </xf>
    <xf numFmtId="165" fontId="12" fillId="0" borderId="5" xfId="2" applyFont="1" applyFill="1" applyBorder="1" applyAlignment="1">
      <alignment horizontal="center" vertical="center"/>
    </xf>
    <xf numFmtId="165" fontId="12" fillId="0" borderId="9" xfId="2" applyFont="1" applyFill="1" applyBorder="1" applyAlignment="1">
      <alignment horizontal="center" vertical="center"/>
    </xf>
    <xf numFmtId="165" fontId="12" fillId="0" borderId="2" xfId="2" quotePrefix="1" applyFont="1" applyFill="1" applyBorder="1" applyAlignment="1">
      <alignment horizontal="center" vertical="center"/>
    </xf>
    <xf numFmtId="165" fontId="18" fillId="0" borderId="0" xfId="2" applyFont="1" applyFill="1" applyBorder="1" applyAlignment="1">
      <alignment horizontal="right"/>
    </xf>
    <xf numFmtId="165" fontId="13" fillId="0" borderId="0" xfId="2" applyFont="1" applyAlignment="1">
      <alignment horizontal="center"/>
    </xf>
    <xf numFmtId="2" fontId="12" fillId="0" borderId="2" xfId="2" quotePrefix="1" applyNumberFormat="1" applyFont="1" applyFill="1" applyBorder="1" applyAlignment="1">
      <alignment horizontal="center" vertical="center"/>
    </xf>
    <xf numFmtId="2" fontId="12" fillId="0" borderId="5" xfId="2" applyNumberFormat="1" applyFont="1" applyFill="1" applyBorder="1" applyAlignment="1">
      <alignment horizontal="center" vertical="center"/>
    </xf>
    <xf numFmtId="2" fontId="12" fillId="0" borderId="9" xfId="2" applyNumberFormat="1" applyFont="1" applyFill="1" applyBorder="1" applyAlignment="1">
      <alignment horizontal="center" vertical="center"/>
    </xf>
    <xf numFmtId="165" fontId="11" fillId="0" borderId="0" xfId="2" applyFont="1" applyAlignment="1">
      <alignment horizontal="center"/>
    </xf>
    <xf numFmtId="165" fontId="12" fillId="0" borderId="0" xfId="2" applyFont="1" applyAlignment="1">
      <alignment horizontal="left"/>
    </xf>
    <xf numFmtId="0" fontId="18" fillId="2" borderId="0" xfId="0" quotePrefix="1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10" fillId="0" borderId="0" xfId="0" applyFont="1" applyFill="1" applyAlignment="1">
      <alignment horizontal="center"/>
    </xf>
    <xf numFmtId="0" fontId="12" fillId="0" borderId="7" xfId="0" quotePrefix="1" applyFont="1" applyFill="1" applyBorder="1" applyAlignment="1">
      <alignment horizontal="center" vertical="center"/>
    </xf>
    <xf numFmtId="0" fontId="12" fillId="0" borderId="8" xfId="0" quotePrefix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3" fillId="0" borderId="0" xfId="0" quotePrefix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9" fillId="0" borderId="0" xfId="0" applyFont="1" applyFill="1" applyAlignment="1">
      <alignment horizontal="right"/>
    </xf>
    <xf numFmtId="0" fontId="13" fillId="0" borderId="0" xfId="0" quotePrefix="1" applyFont="1" applyAlignment="1">
      <alignment horizont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7" xfId="0" quotePrefix="1" applyFont="1" applyFill="1" applyBorder="1" applyAlignment="1">
      <alignment horizontal="center" vertical="center"/>
    </xf>
    <xf numFmtId="0" fontId="12" fillId="2" borderId="8" xfId="0" quotePrefix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12" fillId="0" borderId="14" xfId="0" applyFont="1" applyBorder="1" applyAlignment="1">
      <alignment horizontal="center" vertical="center"/>
    </xf>
    <xf numFmtId="0" fontId="12" fillId="0" borderId="10" xfId="0" quotePrefix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5" fillId="0" borderId="0" xfId="0" applyFont="1" applyFill="1" applyAlignment="1">
      <alignment horizontal="right"/>
    </xf>
    <xf numFmtId="0" fontId="6" fillId="0" borderId="0" xfId="0" quotePrefix="1" applyFont="1" applyFill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3" fontId="12" fillId="0" borderId="0" xfId="2" applyNumberFormat="1" applyFont="1" applyAlignment="1" applyProtection="1"/>
    <xf numFmtId="37" fontId="12" fillId="2" borderId="0" xfId="1" applyNumberFormat="1" applyFont="1" applyFill="1" applyBorder="1"/>
    <xf numFmtId="164" fontId="12" fillId="2" borderId="0" xfId="1" applyFont="1" applyFill="1" applyBorder="1" applyProtection="1"/>
    <xf numFmtId="43" fontId="0" fillId="0" borderId="0" xfId="0" applyNumberFormat="1"/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=@SUM(E11/D11)*100" TargetMode="External"/><Relationship Id="rId3" Type="http://schemas.openxmlformats.org/officeDocument/2006/relationships/hyperlink" Target="mailto:=@SUM(E11/D11)*100" TargetMode="External"/><Relationship Id="rId7" Type="http://schemas.openxmlformats.org/officeDocument/2006/relationships/hyperlink" Target="mailto:=@SUM(E11/D11)*100" TargetMode="External"/><Relationship Id="rId2" Type="http://schemas.openxmlformats.org/officeDocument/2006/relationships/hyperlink" Target="mailto:=@SUM(E11/D11)*100" TargetMode="External"/><Relationship Id="rId1" Type="http://schemas.openxmlformats.org/officeDocument/2006/relationships/hyperlink" Target="mailto:=@SUM(E11/D11)*100" TargetMode="External"/><Relationship Id="rId6" Type="http://schemas.openxmlformats.org/officeDocument/2006/relationships/hyperlink" Target="mailto:=@SUM(E11/D11)*100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mailto:=@SUM(E11/D11)*100" TargetMode="External"/><Relationship Id="rId10" Type="http://schemas.openxmlformats.org/officeDocument/2006/relationships/hyperlink" Target="mailto:=@SUM(E11/D11)*100" TargetMode="External"/><Relationship Id="rId4" Type="http://schemas.openxmlformats.org/officeDocument/2006/relationships/hyperlink" Target="mailto:=@SUM(E11/D11)*100" TargetMode="External"/><Relationship Id="rId9" Type="http://schemas.openxmlformats.org/officeDocument/2006/relationships/hyperlink" Target="mailto:=@SUM(E11/D11)*10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N40"/>
  <sheetViews>
    <sheetView view="pageBreakPreview" topLeftCell="A34" zoomScaleNormal="100" zoomScaleSheetLayoutView="100" workbookViewId="0">
      <selection activeCell="G9" sqref="G9"/>
    </sheetView>
  </sheetViews>
  <sheetFormatPr defaultRowHeight="15" x14ac:dyDescent="0.25"/>
  <cols>
    <col min="1" max="1" width="9.28515625" customWidth="1"/>
  </cols>
  <sheetData>
    <row r="20" spans="1:14" ht="15.95" customHeight="1" x14ac:dyDescent="0.25"/>
    <row r="30" spans="1:14" ht="15.95" customHeight="1" x14ac:dyDescent="0.25">
      <c r="A30" s="299" t="s">
        <v>275</v>
      </c>
      <c r="B30" s="299"/>
      <c r="C30" s="299"/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299"/>
    </row>
    <row r="31" spans="1:14" ht="15" customHeight="1" x14ac:dyDescent="0.25">
      <c r="A31" s="299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</row>
    <row r="32" spans="1:14" ht="15" customHeight="1" x14ac:dyDescent="0.25">
      <c r="A32" s="299"/>
      <c r="B32" s="299"/>
      <c r="C32" s="299"/>
      <c r="D32" s="299"/>
      <c r="E32" s="299"/>
      <c r="F32" s="299"/>
      <c r="G32" s="299"/>
      <c r="H32" s="299"/>
      <c r="I32" s="299"/>
      <c r="J32" s="299"/>
      <c r="K32" s="299"/>
      <c r="L32" s="299"/>
      <c r="M32" s="299"/>
      <c r="N32" s="299"/>
    </row>
    <row r="33" spans="1:14" ht="15" customHeight="1" x14ac:dyDescent="0.25">
      <c r="A33" s="299"/>
      <c r="B33" s="299"/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299"/>
    </row>
    <row r="34" spans="1:14" ht="15" customHeight="1" x14ac:dyDescent="0.25">
      <c r="A34" s="299"/>
      <c r="B34" s="299"/>
      <c r="C34" s="299"/>
      <c r="D34" s="299"/>
      <c r="E34" s="299"/>
      <c r="F34" s="299"/>
      <c r="G34" s="299"/>
      <c r="H34" s="299"/>
      <c r="I34" s="299"/>
      <c r="J34" s="299"/>
      <c r="K34" s="299"/>
      <c r="L34" s="299"/>
      <c r="M34" s="299"/>
      <c r="N34" s="299"/>
    </row>
    <row r="35" spans="1:14" ht="15" customHeight="1" x14ac:dyDescent="0.25">
      <c r="A35" s="299"/>
      <c r="B35" s="299"/>
      <c r="C35" s="299"/>
      <c r="D35" s="299"/>
      <c r="E35" s="299"/>
      <c r="F35" s="299"/>
      <c r="G35" s="299"/>
      <c r="H35" s="299"/>
      <c r="I35" s="299"/>
      <c r="J35" s="299"/>
      <c r="K35" s="299"/>
      <c r="L35" s="299"/>
      <c r="M35" s="299"/>
      <c r="N35" s="299"/>
    </row>
    <row r="36" spans="1:14" ht="15" customHeight="1" x14ac:dyDescent="0.25">
      <c r="A36" s="299"/>
      <c r="B36" s="299"/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</row>
    <row r="37" spans="1:14" ht="15" customHeight="1" x14ac:dyDescent="0.25">
      <c r="A37" s="299"/>
      <c r="B37" s="299"/>
      <c r="C37" s="299"/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299"/>
    </row>
    <row r="38" spans="1:14" ht="15" customHeight="1" x14ac:dyDescent="0.25">
      <c r="A38" s="299"/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</row>
    <row r="39" spans="1:14" ht="15" customHeight="1" x14ac:dyDescent="0.25">
      <c r="A39" s="299"/>
      <c r="B39" s="299"/>
      <c r="C39" s="299"/>
      <c r="D39" s="299"/>
      <c r="E39" s="299"/>
      <c r="F39" s="299"/>
      <c r="G39" s="299"/>
      <c r="H39" s="299"/>
      <c r="I39" s="299"/>
      <c r="J39" s="299"/>
      <c r="K39" s="299"/>
      <c r="L39" s="299"/>
      <c r="M39" s="299"/>
      <c r="N39" s="299"/>
    </row>
    <row r="40" spans="1:14" ht="15" customHeight="1" x14ac:dyDescent="0.25">
      <c r="A40" s="299"/>
      <c r="B40" s="299"/>
      <c r="C40" s="299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299"/>
    </row>
  </sheetData>
  <mergeCells count="1">
    <mergeCell ref="A30:N40"/>
  </mergeCells>
  <pageMargins left="0.25" right="0.25" top="0.5" bottom="0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view="pageBreakPreview" topLeftCell="A46" zoomScaleNormal="100" zoomScaleSheetLayoutView="100" workbookViewId="0">
      <selection activeCell="C26" sqref="C26:D26"/>
    </sheetView>
  </sheetViews>
  <sheetFormatPr defaultRowHeight="15" x14ac:dyDescent="0.25"/>
  <cols>
    <col min="1" max="1" width="48.140625" customWidth="1"/>
    <col min="2" max="5" width="20.7109375" customWidth="1"/>
  </cols>
  <sheetData>
    <row r="1" spans="1:8" ht="15.95" customHeight="1" x14ac:dyDescent="0.25">
      <c r="A1" s="301"/>
      <c r="B1" s="301"/>
      <c r="C1" s="301"/>
      <c r="D1" s="301"/>
      <c r="E1" s="301"/>
    </row>
    <row r="2" spans="1:8" ht="15.95" customHeight="1" x14ac:dyDescent="0.25">
      <c r="A2" s="9"/>
      <c r="B2" s="10"/>
      <c r="C2" s="11"/>
      <c r="D2" s="309" t="s">
        <v>0</v>
      </c>
      <c r="E2" s="309"/>
      <c r="F2" s="3"/>
      <c r="G2" s="3"/>
    </row>
    <row r="3" spans="1:8" ht="15.95" customHeight="1" x14ac:dyDescent="0.25">
      <c r="A3" s="2"/>
      <c r="B3" s="3"/>
    </row>
    <row r="4" spans="1:8" ht="15.95" customHeight="1" x14ac:dyDescent="0.25">
      <c r="A4" s="2"/>
      <c r="B4" s="3"/>
    </row>
    <row r="5" spans="1:8" ht="15.95" customHeight="1" x14ac:dyDescent="0.25">
      <c r="A5" s="2"/>
      <c r="B5" s="3"/>
    </row>
    <row r="6" spans="1:8" ht="15.95" customHeight="1" x14ac:dyDescent="0.25">
      <c r="A6" s="4"/>
      <c r="B6" s="4"/>
      <c r="C6" s="4"/>
      <c r="D6" s="4"/>
      <c r="E6" s="4"/>
    </row>
    <row r="7" spans="1:8" ht="30" customHeight="1" x14ac:dyDescent="0.25">
      <c r="A7" s="302" t="s">
        <v>248</v>
      </c>
      <c r="B7" s="302"/>
      <c r="C7" s="302"/>
      <c r="D7" s="302"/>
      <c r="E7" s="302"/>
    </row>
    <row r="8" spans="1:8" ht="15.95" customHeight="1" x14ac:dyDescent="0.35">
      <c r="A8" s="164"/>
      <c r="B8" s="164"/>
      <c r="C8" s="164"/>
      <c r="D8" s="164"/>
      <c r="E8" s="164"/>
    </row>
    <row r="9" spans="1:8" ht="15.95" customHeight="1" x14ac:dyDescent="0.25">
      <c r="A9" s="4"/>
      <c r="B9" s="4"/>
      <c r="C9" s="4"/>
      <c r="D9" s="4"/>
      <c r="E9" s="4"/>
    </row>
    <row r="10" spans="1:8" ht="18.75" x14ac:dyDescent="0.3">
      <c r="A10" s="303" t="s">
        <v>2</v>
      </c>
      <c r="B10" s="310" t="s">
        <v>5</v>
      </c>
      <c r="C10" s="313" t="s">
        <v>6</v>
      </c>
      <c r="D10" s="313" t="s">
        <v>212</v>
      </c>
      <c r="E10" s="7" t="s">
        <v>4</v>
      </c>
      <c r="F10" s="271"/>
      <c r="G10" s="271"/>
      <c r="H10" s="271"/>
    </row>
    <row r="11" spans="1:8" ht="18.75" x14ac:dyDescent="0.3">
      <c r="A11" s="304"/>
      <c r="B11" s="311"/>
      <c r="C11" s="311"/>
      <c r="D11" s="311"/>
      <c r="E11" s="272" t="s">
        <v>213</v>
      </c>
      <c r="F11" s="8"/>
      <c r="G11" s="8"/>
      <c r="H11" s="271"/>
    </row>
    <row r="12" spans="1:8" ht="18.75" x14ac:dyDescent="0.3">
      <c r="A12" s="304"/>
      <c r="B12" s="311"/>
      <c r="C12" s="311"/>
      <c r="D12" s="311"/>
      <c r="E12" s="272" t="s">
        <v>7</v>
      </c>
      <c r="F12" s="271"/>
      <c r="G12" s="271"/>
      <c r="H12" s="271"/>
    </row>
    <row r="13" spans="1:8" ht="17.25" customHeight="1" x14ac:dyDescent="0.3">
      <c r="A13" s="305"/>
      <c r="B13" s="312"/>
      <c r="C13" s="312"/>
      <c r="D13" s="312"/>
      <c r="E13" s="273" t="s">
        <v>214</v>
      </c>
      <c r="F13" s="271"/>
      <c r="G13" s="271"/>
      <c r="H13" s="271"/>
    </row>
    <row r="14" spans="1:8" ht="17.25" customHeight="1" x14ac:dyDescent="0.25">
      <c r="A14" s="5"/>
      <c r="B14" s="6"/>
      <c r="C14" s="6"/>
      <c r="D14" s="6"/>
      <c r="E14" s="6"/>
    </row>
    <row r="15" spans="1:8" ht="20.100000000000001" customHeight="1" x14ac:dyDescent="0.3">
      <c r="A15" s="306" t="s">
        <v>8</v>
      </c>
      <c r="B15" s="306"/>
      <c r="C15" s="306"/>
      <c r="D15" s="306"/>
      <c r="E15" s="306"/>
    </row>
    <row r="16" spans="1:8" ht="20.100000000000001" customHeight="1" x14ac:dyDescent="0.25">
      <c r="A16" s="165"/>
      <c r="B16" s="2"/>
      <c r="C16" s="2"/>
      <c r="D16" s="2"/>
      <c r="E16" s="2"/>
    </row>
    <row r="17" spans="1:5" ht="20.100000000000001" customHeight="1" x14ac:dyDescent="0.3">
      <c r="A17" s="307" t="s">
        <v>249</v>
      </c>
      <c r="B17" s="307"/>
      <c r="C17" s="307"/>
      <c r="D17" s="307"/>
      <c r="E17" s="307"/>
    </row>
    <row r="18" spans="1:5" ht="20.100000000000001" customHeight="1" x14ac:dyDescent="0.3">
      <c r="A18" s="168" t="s">
        <v>9</v>
      </c>
      <c r="B18" s="169" t="s">
        <v>10</v>
      </c>
      <c r="C18" s="170">
        <v>10389544</v>
      </c>
      <c r="D18" s="170">
        <v>12650937</v>
      </c>
      <c r="E18" s="171">
        <f>(D18/C18)*100-100</f>
        <v>21.766046710038481</v>
      </c>
    </row>
    <row r="19" spans="1:5" ht="20.100000000000001" customHeight="1" x14ac:dyDescent="0.3">
      <c r="A19" s="172" t="s">
        <v>11</v>
      </c>
      <c r="B19" s="173" t="s">
        <v>12</v>
      </c>
      <c r="C19" s="174">
        <v>3704256</v>
      </c>
      <c r="D19" s="174">
        <v>4728105</v>
      </c>
      <c r="E19" s="175">
        <f>(D19/C19)*100-100</f>
        <v>27.639801352822275</v>
      </c>
    </row>
    <row r="20" spans="1:5" ht="20.100000000000001" customHeight="1" x14ac:dyDescent="0.3">
      <c r="A20" s="172" t="s">
        <v>13</v>
      </c>
      <c r="B20" s="173" t="s">
        <v>12</v>
      </c>
      <c r="C20" s="174">
        <v>6301160</v>
      </c>
      <c r="D20" s="174">
        <v>7504838</v>
      </c>
      <c r="E20" s="175">
        <f>(D20/C20)*100-100</f>
        <v>19.102482717467907</v>
      </c>
    </row>
    <row r="21" spans="1:5" ht="20.100000000000001" customHeight="1" x14ac:dyDescent="0.3">
      <c r="A21" s="172" t="s">
        <v>14</v>
      </c>
      <c r="B21" s="173" t="s">
        <v>12</v>
      </c>
      <c r="C21" s="174">
        <v>197771</v>
      </c>
      <c r="D21" s="174">
        <v>225869</v>
      </c>
      <c r="E21" s="175">
        <f>(D21/C21)*100-100</f>
        <v>14.207340813364937</v>
      </c>
    </row>
    <row r="22" spans="1:5" ht="20.100000000000001" customHeight="1" x14ac:dyDescent="0.3">
      <c r="A22" s="172" t="s">
        <v>15</v>
      </c>
      <c r="B22" s="173" t="s">
        <v>12</v>
      </c>
      <c r="C22" s="174">
        <v>186357</v>
      </c>
      <c r="D22" s="174">
        <v>192125</v>
      </c>
      <c r="E22" s="175">
        <f>(D22/C22)*100-100</f>
        <v>3.0951346072323673</v>
      </c>
    </row>
    <row r="23" spans="1:5" ht="20.100000000000001" customHeight="1" x14ac:dyDescent="0.3">
      <c r="A23" s="172"/>
      <c r="B23" s="173"/>
      <c r="C23" s="174"/>
      <c r="D23" s="174"/>
      <c r="E23" s="175"/>
    </row>
    <row r="24" spans="1:5" ht="20.100000000000001" customHeight="1" x14ac:dyDescent="0.3">
      <c r="A24" s="168" t="s">
        <v>16</v>
      </c>
      <c r="B24" s="169" t="s">
        <v>12</v>
      </c>
      <c r="C24" s="176">
        <v>8837507</v>
      </c>
      <c r="D24" s="176">
        <v>10487430</v>
      </c>
      <c r="E24" s="177">
        <f t="shared" ref="E24:E31" si="0">(D24/C24)*100-100</f>
        <v>18.669552397525678</v>
      </c>
    </row>
    <row r="25" spans="1:5" ht="20.100000000000001" customHeight="1" x14ac:dyDescent="0.3">
      <c r="A25" s="178" t="s">
        <v>17</v>
      </c>
      <c r="B25" s="173" t="s">
        <v>12</v>
      </c>
      <c r="C25" s="174">
        <v>1230493</v>
      </c>
      <c r="D25" s="174">
        <v>1258716</v>
      </c>
      <c r="E25" s="175">
        <f t="shared" si="0"/>
        <v>2.2936335273747943</v>
      </c>
    </row>
    <row r="26" spans="1:5" ht="20.100000000000001" customHeight="1" x14ac:dyDescent="0.3">
      <c r="A26" s="178" t="s">
        <v>18</v>
      </c>
      <c r="B26" s="173" t="s">
        <v>12</v>
      </c>
      <c r="C26" s="174">
        <v>5427248</v>
      </c>
      <c r="D26" s="174">
        <v>6646410</v>
      </c>
      <c r="E26" s="175">
        <f t="shared" si="0"/>
        <v>22.463723787820271</v>
      </c>
    </row>
    <row r="27" spans="1:5" ht="20.100000000000001" customHeight="1" x14ac:dyDescent="0.3">
      <c r="A27" s="172" t="s">
        <v>19</v>
      </c>
      <c r="B27" s="173" t="s">
        <v>12</v>
      </c>
      <c r="C27" s="174">
        <v>4026236</v>
      </c>
      <c r="D27" s="174">
        <v>4916269</v>
      </c>
      <c r="E27" s="175">
        <f t="shared" si="0"/>
        <v>22.105832842386789</v>
      </c>
    </row>
    <row r="28" spans="1:5" ht="20.100000000000001" customHeight="1" x14ac:dyDescent="0.3">
      <c r="A28" s="172" t="s">
        <v>20</v>
      </c>
      <c r="B28" s="173" t="s">
        <v>12</v>
      </c>
      <c r="C28" s="174">
        <v>851921</v>
      </c>
      <c r="D28" s="174">
        <v>1038424</v>
      </c>
      <c r="E28" s="175">
        <f t="shared" si="0"/>
        <v>21.89205337114592</v>
      </c>
    </row>
    <row r="29" spans="1:5" ht="20.100000000000001" customHeight="1" x14ac:dyDescent="0.3">
      <c r="A29" s="172" t="s">
        <v>21</v>
      </c>
      <c r="B29" s="173" t="s">
        <v>12</v>
      </c>
      <c r="C29" s="174">
        <v>549090</v>
      </c>
      <c r="D29" s="174">
        <v>691717</v>
      </c>
      <c r="E29" s="175">
        <f t="shared" si="0"/>
        <v>25.975158899269687</v>
      </c>
    </row>
    <row r="30" spans="1:5" ht="20.100000000000001" customHeight="1" x14ac:dyDescent="0.3">
      <c r="A30" s="178" t="s">
        <v>272</v>
      </c>
      <c r="B30" s="173" t="s">
        <v>12</v>
      </c>
      <c r="C30" s="174">
        <v>936384</v>
      </c>
      <c r="D30" s="174">
        <v>1198052</v>
      </c>
      <c r="E30" s="175">
        <f t="shared" si="0"/>
        <v>27.944518488141611</v>
      </c>
    </row>
    <row r="31" spans="1:5" ht="20.100000000000001" customHeight="1" x14ac:dyDescent="0.3">
      <c r="A31" s="178" t="s">
        <v>273</v>
      </c>
      <c r="B31" s="173" t="s">
        <v>12</v>
      </c>
      <c r="C31" s="174">
        <v>1243382</v>
      </c>
      <c r="D31" s="174">
        <v>1384252</v>
      </c>
      <c r="E31" s="175">
        <f t="shared" si="0"/>
        <v>11.329583346067423</v>
      </c>
    </row>
    <row r="32" spans="1:5" ht="20.100000000000001" customHeight="1" x14ac:dyDescent="0.3">
      <c r="A32" s="178"/>
      <c r="B32" s="173"/>
      <c r="C32" s="174"/>
      <c r="D32" s="174"/>
      <c r="E32" s="175"/>
    </row>
    <row r="33" spans="1:5" ht="20.100000000000001" customHeight="1" x14ac:dyDescent="0.3">
      <c r="A33" s="168" t="s">
        <v>22</v>
      </c>
      <c r="B33" s="169" t="s">
        <v>12</v>
      </c>
      <c r="C33" s="179">
        <v>25519825</v>
      </c>
      <c r="D33" s="179">
        <v>29074932</v>
      </c>
      <c r="E33" s="180">
        <f t="shared" ref="E33:E47" si="1">(D33/C33)*100-100</f>
        <v>13.930765591064983</v>
      </c>
    </row>
    <row r="34" spans="1:5" ht="20.100000000000001" customHeight="1" x14ac:dyDescent="0.3">
      <c r="A34" s="181" t="s">
        <v>23</v>
      </c>
      <c r="B34" s="173" t="s">
        <v>12</v>
      </c>
      <c r="C34" s="174">
        <v>7827884</v>
      </c>
      <c r="D34" s="174">
        <v>9575067</v>
      </c>
      <c r="E34" s="175">
        <f t="shared" si="1"/>
        <v>22.319990945190298</v>
      </c>
    </row>
    <row r="35" spans="1:5" ht="20.100000000000001" customHeight="1" x14ac:dyDescent="0.3">
      <c r="A35" s="182" t="s">
        <v>250</v>
      </c>
      <c r="B35" s="173" t="s">
        <v>12</v>
      </c>
      <c r="C35" s="174">
        <v>3976118</v>
      </c>
      <c r="D35" s="174">
        <v>4666915</v>
      </c>
      <c r="E35" s="175">
        <f t="shared" si="1"/>
        <v>17.373654403616797</v>
      </c>
    </row>
    <row r="36" spans="1:5" ht="20.100000000000001" customHeight="1" x14ac:dyDescent="0.3">
      <c r="A36" s="182" t="s">
        <v>251</v>
      </c>
      <c r="B36" s="173" t="s">
        <v>12</v>
      </c>
      <c r="C36" s="174">
        <v>620711</v>
      </c>
      <c r="D36" s="174">
        <v>726385</v>
      </c>
      <c r="E36" s="175">
        <f t="shared" si="1"/>
        <v>17.024670096067254</v>
      </c>
    </row>
    <row r="37" spans="1:5" ht="20.100000000000001" customHeight="1" x14ac:dyDescent="0.3">
      <c r="A37" s="182" t="s">
        <v>252</v>
      </c>
      <c r="B37" s="173" t="s">
        <v>12</v>
      </c>
      <c r="C37" s="174">
        <v>929777</v>
      </c>
      <c r="D37" s="174">
        <v>991997</v>
      </c>
      <c r="E37" s="183">
        <f t="shared" si="1"/>
        <v>6.6919272040500033</v>
      </c>
    </row>
    <row r="38" spans="1:5" ht="20.100000000000001" customHeight="1" x14ac:dyDescent="0.3">
      <c r="A38" s="182" t="s">
        <v>24</v>
      </c>
      <c r="B38" s="173" t="s">
        <v>12</v>
      </c>
      <c r="C38" s="174">
        <v>1088992</v>
      </c>
      <c r="D38" s="174">
        <v>929339</v>
      </c>
      <c r="E38" s="175">
        <f t="shared" si="1"/>
        <v>-14.660621932943499</v>
      </c>
    </row>
    <row r="39" spans="1:5" ht="20.100000000000001" customHeight="1" x14ac:dyDescent="0.3">
      <c r="A39" s="182" t="s">
        <v>25</v>
      </c>
      <c r="B39" s="173" t="s">
        <v>12</v>
      </c>
      <c r="C39" s="184">
        <v>2572654</v>
      </c>
      <c r="D39" s="184">
        <v>2806149</v>
      </c>
      <c r="E39" s="175">
        <f t="shared" si="1"/>
        <v>9.0760358757920869</v>
      </c>
    </row>
    <row r="40" spans="1:5" ht="20.100000000000001" customHeight="1" x14ac:dyDescent="0.3">
      <c r="A40" s="182" t="s">
        <v>26</v>
      </c>
      <c r="B40" s="173" t="s">
        <v>12</v>
      </c>
      <c r="C40" s="174">
        <v>2385741</v>
      </c>
      <c r="D40" s="174">
        <v>2567759</v>
      </c>
      <c r="E40" s="175">
        <f t="shared" si="1"/>
        <v>7.6294115748524121</v>
      </c>
    </row>
    <row r="41" spans="1:5" ht="20.100000000000001" customHeight="1" x14ac:dyDescent="0.3">
      <c r="A41" s="182" t="s">
        <v>253</v>
      </c>
      <c r="B41" s="173" t="s">
        <v>12</v>
      </c>
      <c r="C41" s="174">
        <v>1494309</v>
      </c>
      <c r="D41" s="174">
        <v>1556051</v>
      </c>
      <c r="E41" s="175">
        <f t="shared" si="1"/>
        <v>4.1318094182662293</v>
      </c>
    </row>
    <row r="42" spans="1:5" ht="20.100000000000001" customHeight="1" x14ac:dyDescent="0.3">
      <c r="A42" s="182" t="s">
        <v>254</v>
      </c>
      <c r="B42" s="173" t="s">
        <v>12</v>
      </c>
      <c r="C42" s="174">
        <v>792130</v>
      </c>
      <c r="D42" s="174">
        <v>881480</v>
      </c>
      <c r="E42" s="175">
        <f t="shared" si="1"/>
        <v>11.279714188327674</v>
      </c>
    </row>
    <row r="43" spans="1:5" ht="20.100000000000001" customHeight="1" x14ac:dyDescent="0.3">
      <c r="A43" s="182" t="s">
        <v>27</v>
      </c>
      <c r="B43" s="173" t="s">
        <v>12</v>
      </c>
      <c r="C43" s="174">
        <v>3831509</v>
      </c>
      <c r="D43" s="174">
        <v>4373790</v>
      </c>
      <c r="E43" s="175">
        <f t="shared" si="1"/>
        <v>14.153196560415225</v>
      </c>
    </row>
    <row r="44" spans="1:5" ht="20.100000000000001" customHeight="1" x14ac:dyDescent="0.3">
      <c r="A44" s="185" t="s">
        <v>28</v>
      </c>
      <c r="B44" s="169" t="s">
        <v>12</v>
      </c>
      <c r="C44" s="186">
        <v>44746876</v>
      </c>
      <c r="D44" s="186">
        <v>52213299</v>
      </c>
      <c r="E44" s="177">
        <f t="shared" si="1"/>
        <v>16.685908978316164</v>
      </c>
    </row>
    <row r="45" spans="1:5" ht="20.100000000000001" customHeight="1" x14ac:dyDescent="0.3">
      <c r="A45" s="185" t="s">
        <v>29</v>
      </c>
      <c r="B45" s="169" t="s">
        <v>12</v>
      </c>
      <c r="C45" s="186">
        <v>3184272</v>
      </c>
      <c r="D45" s="186">
        <v>4068363</v>
      </c>
      <c r="E45" s="177">
        <f t="shared" si="1"/>
        <v>27.764305310601614</v>
      </c>
    </row>
    <row r="46" spans="1:5" ht="20.100000000000001" customHeight="1" x14ac:dyDescent="0.3">
      <c r="A46" s="185" t="s">
        <v>30</v>
      </c>
      <c r="B46" s="169" t="s">
        <v>12</v>
      </c>
      <c r="C46" s="186">
        <v>390739</v>
      </c>
      <c r="D46" s="186">
        <v>486147</v>
      </c>
      <c r="E46" s="177">
        <f t="shared" si="1"/>
        <v>24.417322048733297</v>
      </c>
    </row>
    <row r="47" spans="1:5" ht="20.100000000000001" customHeight="1" x14ac:dyDescent="0.3">
      <c r="A47" s="185" t="s">
        <v>31</v>
      </c>
      <c r="B47" s="169" t="s">
        <v>12</v>
      </c>
      <c r="C47" s="186">
        <v>47540409</v>
      </c>
      <c r="D47" s="186">
        <v>55795515</v>
      </c>
      <c r="E47" s="177">
        <f t="shared" si="1"/>
        <v>17.364398358457535</v>
      </c>
    </row>
    <row r="48" spans="1:5" ht="20.100000000000001" customHeight="1" x14ac:dyDescent="0.3">
      <c r="A48" s="185" t="s">
        <v>255</v>
      </c>
      <c r="B48" s="169" t="s">
        <v>12</v>
      </c>
      <c r="C48" s="176">
        <v>2730935</v>
      </c>
      <c r="D48" s="176">
        <v>3908330</v>
      </c>
      <c r="E48" s="171">
        <f>(D48/C48)*100-100</f>
        <v>43.113256082623707</v>
      </c>
    </row>
    <row r="49" spans="1:5" ht="20.100000000000001" customHeight="1" x14ac:dyDescent="0.3">
      <c r="A49" s="185" t="s">
        <v>32</v>
      </c>
      <c r="B49" s="169" t="s">
        <v>12</v>
      </c>
      <c r="C49" s="176">
        <v>50271344</v>
      </c>
      <c r="D49" s="176">
        <v>59703845</v>
      </c>
      <c r="E49" s="171">
        <f>(D49/C49)*100-100</f>
        <v>18.763176492755008</v>
      </c>
    </row>
    <row r="50" spans="1:5" ht="20.100000000000001" customHeight="1" x14ac:dyDescent="0.3">
      <c r="A50" s="185" t="s">
        <v>33</v>
      </c>
      <c r="B50" s="169" t="s">
        <v>12</v>
      </c>
      <c r="C50" s="187">
        <v>218.24</v>
      </c>
      <c r="D50" s="187">
        <v>222.59</v>
      </c>
      <c r="E50" s="171">
        <f>(D50/C50)*100-100</f>
        <v>1.99321847507332</v>
      </c>
    </row>
    <row r="51" spans="1:5" ht="20.100000000000001" customHeight="1" x14ac:dyDescent="0.3">
      <c r="A51" s="185" t="s">
        <v>34</v>
      </c>
      <c r="B51" s="169" t="s">
        <v>12</v>
      </c>
      <c r="C51" s="187">
        <v>230349</v>
      </c>
      <c r="D51" s="187">
        <v>268223</v>
      </c>
      <c r="E51" s="171">
        <f t="shared" ref="E51:E53" si="2">(D51/C51)*100-100</f>
        <v>16.44200756243788</v>
      </c>
    </row>
    <row r="52" spans="1:5" ht="20.100000000000001" customHeight="1" x14ac:dyDescent="0.3">
      <c r="A52" s="185" t="s">
        <v>256</v>
      </c>
      <c r="B52" s="169" t="s">
        <v>12</v>
      </c>
      <c r="C52" s="187">
        <v>158.03</v>
      </c>
      <c r="D52" s="187">
        <v>160.02000000000001</v>
      </c>
      <c r="E52" s="171">
        <f t="shared" si="2"/>
        <v>1.2592545719167276</v>
      </c>
    </row>
    <row r="53" spans="1:5" ht="20.100000000000001" customHeight="1" x14ac:dyDescent="0.3">
      <c r="A53" s="188" t="s">
        <v>257</v>
      </c>
      <c r="B53" s="189" t="s">
        <v>12</v>
      </c>
      <c r="C53" s="190">
        <v>1.458</v>
      </c>
      <c r="D53" s="190">
        <v>1.6759999999999999</v>
      </c>
      <c r="E53" s="353">
        <f t="shared" si="2"/>
        <v>14.951989026063089</v>
      </c>
    </row>
    <row r="54" spans="1:5" ht="15.75" x14ac:dyDescent="0.25">
      <c r="A54" s="1"/>
      <c r="B54" s="308" t="s">
        <v>270</v>
      </c>
      <c r="C54" s="308"/>
      <c r="D54" s="308"/>
      <c r="E54" s="308"/>
    </row>
    <row r="55" spans="1:5" x14ac:dyDescent="0.25">
      <c r="B55" s="12"/>
      <c r="C55" s="166"/>
      <c r="D55" s="166"/>
      <c r="E55" s="167"/>
    </row>
    <row r="56" spans="1:5" x14ac:dyDescent="0.25">
      <c r="A56" s="300"/>
      <c r="B56" s="300"/>
      <c r="C56" s="300"/>
      <c r="D56" s="300"/>
      <c r="E56" s="300"/>
    </row>
    <row r="57" spans="1:5" x14ac:dyDescent="0.25">
      <c r="A57" s="300" t="s">
        <v>304</v>
      </c>
      <c r="B57" s="300"/>
      <c r="C57" s="300"/>
      <c r="D57" s="300"/>
      <c r="E57" s="300"/>
    </row>
  </sheetData>
  <mergeCells count="12">
    <mergeCell ref="A57:E57"/>
    <mergeCell ref="A56:E56"/>
    <mergeCell ref="A1:E1"/>
    <mergeCell ref="A7:E7"/>
    <mergeCell ref="A10:A13"/>
    <mergeCell ref="A15:E15"/>
    <mergeCell ref="A17:E17"/>
    <mergeCell ref="B54:E54"/>
    <mergeCell ref="D2:E2"/>
    <mergeCell ref="B10:B13"/>
    <mergeCell ref="C10:C13"/>
    <mergeCell ref="D10:D13"/>
  </mergeCells>
  <pageMargins left="0.25" right="0.25" top="0.5" bottom="0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view="pageBreakPreview" topLeftCell="A43" zoomScaleNormal="100" zoomScaleSheetLayoutView="100" workbookViewId="0">
      <selection activeCell="A55" sqref="A55:E55"/>
    </sheetView>
  </sheetViews>
  <sheetFormatPr defaultRowHeight="15" x14ac:dyDescent="0.25"/>
  <cols>
    <col min="1" max="1" width="55.7109375" customWidth="1"/>
    <col min="2" max="5" width="18.7109375" customWidth="1"/>
  </cols>
  <sheetData>
    <row r="1" spans="1:7" x14ac:dyDescent="0.25">
      <c r="A1" s="301"/>
      <c r="B1" s="301"/>
      <c r="C1" s="301"/>
      <c r="D1" s="301"/>
      <c r="E1" s="301"/>
    </row>
    <row r="2" spans="1:7" ht="15.75" x14ac:dyDescent="0.25">
      <c r="A2" s="9"/>
      <c r="B2" s="10"/>
      <c r="C2" s="11"/>
      <c r="D2" s="309" t="s">
        <v>0</v>
      </c>
      <c r="E2" s="309"/>
    </row>
    <row r="3" spans="1:7" x14ac:dyDescent="0.25">
      <c r="A3" s="9"/>
      <c r="B3" s="10"/>
      <c r="C3" s="11"/>
      <c r="D3" s="163"/>
      <c r="E3" s="163"/>
    </row>
    <row r="4" spans="1:7" x14ac:dyDescent="0.25">
      <c r="A4" s="9"/>
      <c r="B4" s="10"/>
      <c r="C4" s="11"/>
      <c r="D4" s="163"/>
      <c r="E4" s="163"/>
    </row>
    <row r="5" spans="1:7" x14ac:dyDescent="0.25">
      <c r="A5" s="1"/>
      <c r="B5" s="3"/>
      <c r="C5" s="3"/>
      <c r="D5" s="3"/>
      <c r="E5" s="3"/>
    </row>
    <row r="6" spans="1:7" x14ac:dyDescent="0.25">
      <c r="A6" s="4"/>
      <c r="B6" s="4"/>
      <c r="C6" s="4"/>
      <c r="D6" s="4"/>
      <c r="E6" s="4"/>
    </row>
    <row r="7" spans="1:7" ht="23.25" x14ac:dyDescent="0.35">
      <c r="A7" s="315" t="s">
        <v>248</v>
      </c>
      <c r="B7" s="315"/>
      <c r="C7" s="315"/>
      <c r="D7" s="315"/>
      <c r="E7" s="315"/>
    </row>
    <row r="8" spans="1:7" ht="15.75" x14ac:dyDescent="0.25">
      <c r="A8" s="195"/>
      <c r="B8" s="195"/>
      <c r="C8" s="195"/>
      <c r="D8" s="195"/>
      <c r="E8" s="195"/>
    </row>
    <row r="9" spans="1:7" x14ac:dyDescent="0.25">
      <c r="A9" s="4"/>
      <c r="B9" s="4"/>
      <c r="C9" s="4"/>
      <c r="D9" s="4"/>
      <c r="E9" s="4"/>
    </row>
    <row r="10" spans="1:7" ht="18.75" x14ac:dyDescent="0.3">
      <c r="A10" s="303" t="s">
        <v>2</v>
      </c>
      <c r="B10" s="310" t="s">
        <v>5</v>
      </c>
      <c r="C10" s="313" t="s">
        <v>6</v>
      </c>
      <c r="D10" s="316" t="s">
        <v>212</v>
      </c>
      <c r="E10" s="7" t="s">
        <v>4</v>
      </c>
    </row>
    <row r="11" spans="1:7" ht="18.75" x14ac:dyDescent="0.3">
      <c r="A11" s="304"/>
      <c r="B11" s="311"/>
      <c r="C11" s="311"/>
      <c r="D11" s="317"/>
      <c r="E11" s="8" t="s">
        <v>213</v>
      </c>
    </row>
    <row r="12" spans="1:7" ht="18.75" x14ac:dyDescent="0.3">
      <c r="A12" s="304"/>
      <c r="B12" s="311"/>
      <c r="C12" s="311"/>
      <c r="D12" s="317"/>
      <c r="E12" s="8" t="s">
        <v>7</v>
      </c>
    </row>
    <row r="13" spans="1:7" ht="18.75" x14ac:dyDescent="0.3">
      <c r="A13" s="305"/>
      <c r="B13" s="312"/>
      <c r="C13" s="312"/>
      <c r="D13" s="318"/>
      <c r="E13" s="8" t="s">
        <v>214</v>
      </c>
    </row>
    <row r="14" spans="1:7" x14ac:dyDescent="0.25">
      <c r="A14" s="5"/>
      <c r="B14" s="6"/>
      <c r="C14" s="6"/>
      <c r="D14" s="6"/>
      <c r="E14" s="6"/>
    </row>
    <row r="15" spans="1:7" ht="20.100000000000001" customHeight="1" x14ac:dyDescent="0.3">
      <c r="A15" s="306" t="s">
        <v>8</v>
      </c>
      <c r="B15" s="306"/>
      <c r="C15" s="306"/>
      <c r="D15" s="306"/>
      <c r="E15" s="306"/>
      <c r="F15" s="13"/>
      <c r="G15" s="13"/>
    </row>
    <row r="16" spans="1:7" ht="20.100000000000001" customHeight="1" x14ac:dyDescent="0.3">
      <c r="A16" s="196"/>
      <c r="B16" s="197"/>
      <c r="C16" s="197"/>
      <c r="D16" s="197"/>
      <c r="E16" s="197"/>
    </row>
    <row r="17" spans="1:5" ht="21.95" customHeight="1" x14ac:dyDescent="0.3">
      <c r="A17" s="307" t="s">
        <v>258</v>
      </c>
      <c r="B17" s="307"/>
      <c r="C17" s="307"/>
      <c r="D17" s="307"/>
      <c r="E17" s="307"/>
    </row>
    <row r="18" spans="1:5" ht="21.95" customHeight="1" x14ac:dyDescent="0.3">
      <c r="A18" s="168" t="s">
        <v>35</v>
      </c>
      <c r="B18" s="169" t="s">
        <v>10</v>
      </c>
      <c r="C18" s="170">
        <v>8137860</v>
      </c>
      <c r="D18" s="170">
        <v>8420705</v>
      </c>
      <c r="E18" s="171">
        <f t="shared" ref="E18:E47" si="0">(D18/C18)*100-100</f>
        <v>3.4756680503228239</v>
      </c>
    </row>
    <row r="19" spans="1:5" ht="21.95" customHeight="1" x14ac:dyDescent="0.3">
      <c r="A19" s="172" t="s">
        <v>11</v>
      </c>
      <c r="B19" s="173" t="s">
        <v>12</v>
      </c>
      <c r="C19" s="176">
        <v>2692121</v>
      </c>
      <c r="D19" s="176">
        <v>2852578</v>
      </c>
      <c r="E19" s="175">
        <f t="shared" si="0"/>
        <v>5.9602447289702098</v>
      </c>
    </row>
    <row r="20" spans="1:5" ht="21.95" customHeight="1" x14ac:dyDescent="0.3">
      <c r="A20" s="172" t="s">
        <v>13</v>
      </c>
      <c r="B20" s="173" t="s">
        <v>12</v>
      </c>
      <c r="C20" s="174">
        <v>5146701</v>
      </c>
      <c r="D20" s="174">
        <v>5269009</v>
      </c>
      <c r="E20" s="175">
        <f t="shared" si="0"/>
        <v>2.3764349240416323</v>
      </c>
    </row>
    <row r="21" spans="1:5" ht="21.95" customHeight="1" x14ac:dyDescent="0.3">
      <c r="A21" s="172" t="s">
        <v>14</v>
      </c>
      <c r="B21" s="173" t="s">
        <v>12</v>
      </c>
      <c r="C21" s="174">
        <v>177917</v>
      </c>
      <c r="D21" s="174">
        <v>177111</v>
      </c>
      <c r="E21" s="175">
        <f t="shared" si="0"/>
        <v>-0.45302022853353208</v>
      </c>
    </row>
    <row r="22" spans="1:5" ht="21.95" customHeight="1" x14ac:dyDescent="0.3">
      <c r="A22" s="172" t="s">
        <v>15</v>
      </c>
      <c r="B22" s="173" t="s">
        <v>12</v>
      </c>
      <c r="C22" s="174">
        <v>121121</v>
      </c>
      <c r="D22" s="174">
        <v>122007</v>
      </c>
      <c r="E22" s="175">
        <f t="shared" si="0"/>
        <v>0.7314999050536386</v>
      </c>
    </row>
    <row r="23" spans="1:5" ht="21.95" customHeight="1" x14ac:dyDescent="0.3">
      <c r="A23" s="168" t="s">
        <v>36</v>
      </c>
      <c r="B23" s="169" t="s">
        <v>12</v>
      </c>
      <c r="C23" s="170">
        <v>6409967</v>
      </c>
      <c r="D23" s="170">
        <v>6910608</v>
      </c>
      <c r="E23" s="177">
        <f t="shared" si="0"/>
        <v>7.8103522217820966</v>
      </c>
    </row>
    <row r="24" spans="1:5" ht="21.95" customHeight="1" x14ac:dyDescent="0.3">
      <c r="A24" s="178" t="s">
        <v>17</v>
      </c>
      <c r="B24" s="173" t="s">
        <v>12</v>
      </c>
      <c r="C24" s="174">
        <v>685844</v>
      </c>
      <c r="D24" s="174">
        <v>894134</v>
      </c>
      <c r="E24" s="175">
        <f t="shared" si="0"/>
        <v>30.369880031027463</v>
      </c>
    </row>
    <row r="25" spans="1:5" ht="21.95" customHeight="1" x14ac:dyDescent="0.3">
      <c r="A25" s="178" t="s">
        <v>18</v>
      </c>
      <c r="B25" s="173" t="s">
        <v>12</v>
      </c>
      <c r="C25" s="176">
        <v>3970246</v>
      </c>
      <c r="D25" s="176">
        <v>4387842</v>
      </c>
      <c r="E25" s="175">
        <f t="shared" si="0"/>
        <v>10.518139178277622</v>
      </c>
    </row>
    <row r="26" spans="1:5" ht="21.95" customHeight="1" x14ac:dyDescent="0.3">
      <c r="A26" s="172" t="s">
        <v>37</v>
      </c>
      <c r="B26" s="173" t="s">
        <v>12</v>
      </c>
      <c r="C26" s="174">
        <v>2906578</v>
      </c>
      <c r="D26" s="174">
        <v>3240668</v>
      </c>
      <c r="E26" s="175">
        <f t="shared" si="0"/>
        <v>11.494272646390357</v>
      </c>
    </row>
    <row r="27" spans="1:5" ht="21.95" customHeight="1" x14ac:dyDescent="0.3">
      <c r="A27" s="172" t="s">
        <v>38</v>
      </c>
      <c r="B27" s="173" t="s">
        <v>12</v>
      </c>
      <c r="C27" s="174">
        <v>647374</v>
      </c>
      <c r="D27" s="174">
        <v>705450</v>
      </c>
      <c r="E27" s="175">
        <f t="shared" si="0"/>
        <v>8.9710121197329471</v>
      </c>
    </row>
    <row r="28" spans="1:5" ht="21.95" customHeight="1" x14ac:dyDescent="0.3">
      <c r="A28" s="172" t="s">
        <v>39</v>
      </c>
      <c r="B28" s="173" t="s">
        <v>12</v>
      </c>
      <c r="C28" s="174">
        <v>416293</v>
      </c>
      <c r="D28" s="174">
        <v>441723</v>
      </c>
      <c r="E28" s="175">
        <f t="shared" si="0"/>
        <v>6.1086782626659613</v>
      </c>
    </row>
    <row r="29" spans="1:5" ht="21.95" customHeight="1" x14ac:dyDescent="0.3">
      <c r="A29" s="178" t="s">
        <v>272</v>
      </c>
      <c r="B29" s="173" t="s">
        <v>12</v>
      </c>
      <c r="C29" s="174">
        <v>814703</v>
      </c>
      <c r="D29" s="174">
        <v>866129</v>
      </c>
      <c r="E29" s="175">
        <f>(D29/C29)*100-100</f>
        <v>6.3122389386070807</v>
      </c>
    </row>
    <row r="30" spans="1:5" ht="21.95" customHeight="1" x14ac:dyDescent="0.3">
      <c r="A30" s="178" t="s">
        <v>273</v>
      </c>
      <c r="B30" s="173" t="s">
        <v>12</v>
      </c>
      <c r="C30" s="174">
        <v>939174</v>
      </c>
      <c r="D30" s="174">
        <v>92503</v>
      </c>
      <c r="E30" s="175">
        <f t="shared" si="0"/>
        <v>-90.150600421221199</v>
      </c>
    </row>
    <row r="31" spans="1:5" ht="21.95" customHeight="1" x14ac:dyDescent="0.3">
      <c r="A31" s="168" t="s">
        <v>40</v>
      </c>
      <c r="B31" s="169" t="s">
        <v>12</v>
      </c>
      <c r="C31" s="170">
        <v>20038838</v>
      </c>
      <c r="D31" s="170">
        <v>21241331</v>
      </c>
      <c r="E31" s="177">
        <f t="shared" si="0"/>
        <v>6.0008120231322692</v>
      </c>
    </row>
    <row r="32" spans="1:5" ht="21.95" customHeight="1" x14ac:dyDescent="0.3">
      <c r="A32" s="181" t="s">
        <v>41</v>
      </c>
      <c r="B32" s="173" t="s">
        <v>12</v>
      </c>
      <c r="C32" s="174">
        <v>5998707</v>
      </c>
      <c r="D32" s="174">
        <v>6633542</v>
      </c>
      <c r="E32" s="175">
        <f t="shared" si="0"/>
        <v>10.58286394051251</v>
      </c>
    </row>
    <row r="33" spans="1:5" ht="21.95" customHeight="1" x14ac:dyDescent="0.3">
      <c r="A33" s="182" t="s">
        <v>259</v>
      </c>
      <c r="B33" s="173" t="s">
        <v>12</v>
      </c>
      <c r="C33" s="174">
        <v>3634152</v>
      </c>
      <c r="D33" s="174">
        <v>3817868</v>
      </c>
      <c r="E33" s="175">
        <f t="shared" si="0"/>
        <v>5.0552646119369768</v>
      </c>
    </row>
    <row r="34" spans="1:5" ht="21.95" customHeight="1" x14ac:dyDescent="0.3">
      <c r="A34" s="182" t="s">
        <v>260</v>
      </c>
      <c r="B34" s="173" t="s">
        <v>12</v>
      </c>
      <c r="C34" s="174">
        <v>499522</v>
      </c>
      <c r="D34" s="174">
        <v>520024</v>
      </c>
      <c r="E34" s="175">
        <f t="shared" si="0"/>
        <v>4.1043237334892098</v>
      </c>
    </row>
    <row r="35" spans="1:5" ht="21.95" customHeight="1" x14ac:dyDescent="0.3">
      <c r="A35" s="182" t="s">
        <v>261</v>
      </c>
      <c r="B35" s="173" t="s">
        <v>12</v>
      </c>
      <c r="C35" s="174">
        <v>868338</v>
      </c>
      <c r="D35" s="174">
        <v>933478</v>
      </c>
      <c r="E35" s="175">
        <f t="shared" si="0"/>
        <v>7.501687131048044</v>
      </c>
    </row>
    <row r="36" spans="1:5" ht="21.95" customHeight="1" x14ac:dyDescent="0.3">
      <c r="A36" s="182" t="s">
        <v>262</v>
      </c>
      <c r="B36" s="173" t="s">
        <v>12</v>
      </c>
      <c r="C36" s="174">
        <v>647435</v>
      </c>
      <c r="D36" s="174">
        <v>685878</v>
      </c>
      <c r="E36" s="175">
        <f t="shared" si="0"/>
        <v>5.9377389235985021</v>
      </c>
    </row>
    <row r="37" spans="1:5" ht="21.95" customHeight="1" x14ac:dyDescent="0.3">
      <c r="A37" s="182" t="s">
        <v>263</v>
      </c>
      <c r="B37" s="173" t="s">
        <v>12</v>
      </c>
      <c r="C37" s="174">
        <v>2006873</v>
      </c>
      <c r="D37" s="174">
        <v>2079996</v>
      </c>
      <c r="E37" s="175">
        <f t="shared" si="0"/>
        <v>3.6436286700752873</v>
      </c>
    </row>
    <row r="38" spans="1:5" ht="21.95" customHeight="1" x14ac:dyDescent="0.3">
      <c r="A38" s="182" t="s">
        <v>264</v>
      </c>
      <c r="B38" s="173" t="s">
        <v>12</v>
      </c>
      <c r="C38" s="174">
        <v>1830153</v>
      </c>
      <c r="D38" s="174">
        <v>1820093</v>
      </c>
      <c r="E38" s="175">
        <f t="shared" si="0"/>
        <v>-0.54968081903534483</v>
      </c>
    </row>
    <row r="39" spans="1:5" ht="21.95" customHeight="1" x14ac:dyDescent="0.3">
      <c r="A39" s="182" t="s">
        <v>265</v>
      </c>
      <c r="B39" s="173" t="s">
        <v>12</v>
      </c>
      <c r="C39" s="174">
        <v>1024760</v>
      </c>
      <c r="D39" s="174">
        <v>1058068</v>
      </c>
      <c r="E39" s="175">
        <f t="shared" si="0"/>
        <v>3.2503220266208785</v>
      </c>
    </row>
    <row r="40" spans="1:5" ht="21.95" customHeight="1" x14ac:dyDescent="0.3">
      <c r="A40" s="182" t="s">
        <v>266</v>
      </c>
      <c r="B40" s="173" t="s">
        <v>12</v>
      </c>
      <c r="C40" s="174">
        <v>568638</v>
      </c>
      <c r="D40" s="174">
        <v>584633</v>
      </c>
      <c r="E40" s="175">
        <f t="shared" si="0"/>
        <v>2.8128616096708186</v>
      </c>
    </row>
    <row r="41" spans="1:5" ht="21.95" customHeight="1" x14ac:dyDescent="0.3">
      <c r="A41" s="182" t="s">
        <v>267</v>
      </c>
      <c r="B41" s="173" t="s">
        <v>12</v>
      </c>
      <c r="C41" s="174">
        <v>2960260</v>
      </c>
      <c r="D41" s="174">
        <v>3107751</v>
      </c>
      <c r="E41" s="175">
        <f t="shared" si="0"/>
        <v>4.9823664137609569</v>
      </c>
    </row>
    <row r="42" spans="1:5" ht="21.95" customHeight="1" x14ac:dyDescent="0.3">
      <c r="A42" s="185" t="s">
        <v>28</v>
      </c>
      <c r="B42" s="169" t="s">
        <v>12</v>
      </c>
      <c r="C42" s="176">
        <v>34586668</v>
      </c>
      <c r="D42" s="176">
        <v>36572644</v>
      </c>
      <c r="E42" s="177">
        <f t="shared" si="0"/>
        <v>5.7420275350027907</v>
      </c>
    </row>
    <row r="43" spans="1:5" ht="21.95" customHeight="1" x14ac:dyDescent="0.3">
      <c r="A43" s="185" t="s">
        <v>29</v>
      </c>
      <c r="B43" s="173" t="s">
        <v>12</v>
      </c>
      <c r="C43" s="176">
        <v>2449628</v>
      </c>
      <c r="D43" s="176">
        <v>2894190</v>
      </c>
      <c r="E43" s="175">
        <f t="shared" si="0"/>
        <v>18.148143309922986</v>
      </c>
    </row>
    <row r="44" spans="1:5" ht="21.95" customHeight="1" x14ac:dyDescent="0.3">
      <c r="A44" s="185" t="s">
        <v>30</v>
      </c>
      <c r="B44" s="173" t="s">
        <v>12</v>
      </c>
      <c r="C44" s="176">
        <v>325947</v>
      </c>
      <c r="D44" s="176">
        <v>375056</v>
      </c>
      <c r="E44" s="175">
        <f t="shared" si="0"/>
        <v>15.066559900842776</v>
      </c>
    </row>
    <row r="45" spans="1:5" ht="21.95" customHeight="1" x14ac:dyDescent="0.3">
      <c r="A45" s="185" t="s">
        <v>31</v>
      </c>
      <c r="B45" s="169" t="s">
        <v>12</v>
      </c>
      <c r="C45" s="176">
        <v>36710346</v>
      </c>
      <c r="D45" s="176">
        <v>39091778</v>
      </c>
      <c r="E45" s="177">
        <f t="shared" si="0"/>
        <v>6.4870867738484321</v>
      </c>
    </row>
    <row r="46" spans="1:5" ht="21.95" customHeight="1" x14ac:dyDescent="0.3">
      <c r="A46" s="185" t="s">
        <v>255</v>
      </c>
      <c r="B46" s="173" t="s">
        <v>12</v>
      </c>
      <c r="C46" s="176">
        <v>2424050</v>
      </c>
      <c r="D46" s="176">
        <v>3276052</v>
      </c>
      <c r="E46" s="175">
        <f t="shared" si="0"/>
        <v>35.147872362368759</v>
      </c>
    </row>
    <row r="47" spans="1:5" ht="21.95" customHeight="1" x14ac:dyDescent="0.3">
      <c r="A47" s="185" t="s">
        <v>32</v>
      </c>
      <c r="B47" s="169" t="s">
        <v>12</v>
      </c>
      <c r="C47" s="198">
        <v>39134396</v>
      </c>
      <c r="D47" s="198">
        <v>42367830</v>
      </c>
      <c r="E47" s="177">
        <f t="shared" si="0"/>
        <v>8.2623838119285153</v>
      </c>
    </row>
    <row r="48" spans="1:5" ht="21.95" customHeight="1" x14ac:dyDescent="0.3">
      <c r="A48" s="185" t="s">
        <v>33</v>
      </c>
      <c r="B48" s="169" t="s">
        <v>12</v>
      </c>
      <c r="C48" s="187">
        <v>218.24</v>
      </c>
      <c r="D48" s="187">
        <v>222.59</v>
      </c>
      <c r="E48" s="177">
        <f>(D48/C48)*100-100</f>
        <v>1.99321847507332</v>
      </c>
    </row>
    <row r="49" spans="1:5" ht="21.95" customHeight="1" x14ac:dyDescent="0.3">
      <c r="A49" s="188" t="s">
        <v>34</v>
      </c>
      <c r="B49" s="199" t="s">
        <v>12</v>
      </c>
      <c r="C49" s="200">
        <v>179318</v>
      </c>
      <c r="D49" s="200">
        <v>190340</v>
      </c>
      <c r="E49" s="201">
        <f>(D49/C49)*100-100</f>
        <v>6.1466222018982961</v>
      </c>
    </row>
    <row r="50" spans="1:5" x14ac:dyDescent="0.25">
      <c r="A50" s="192"/>
      <c r="B50" s="193"/>
      <c r="C50" s="194"/>
      <c r="D50" s="194"/>
      <c r="E50" s="167"/>
    </row>
    <row r="51" spans="1:5" ht="15.75" x14ac:dyDescent="0.25">
      <c r="B51" s="314" t="s">
        <v>271</v>
      </c>
      <c r="C51" s="314"/>
      <c r="D51" s="314"/>
      <c r="E51" s="314"/>
    </row>
    <row r="52" spans="1:5" x14ac:dyDescent="0.25">
      <c r="A52" s="1"/>
      <c r="B52" s="1"/>
      <c r="C52" s="1"/>
      <c r="D52" s="1"/>
      <c r="E52" s="1"/>
    </row>
    <row r="55" spans="1:5" x14ac:dyDescent="0.25">
      <c r="A55" s="300" t="s">
        <v>305</v>
      </c>
      <c r="B55" s="300"/>
      <c r="C55" s="300"/>
      <c r="D55" s="300"/>
      <c r="E55" s="300"/>
    </row>
  </sheetData>
  <mergeCells count="11">
    <mergeCell ref="A55:E55"/>
    <mergeCell ref="B51:E51"/>
    <mergeCell ref="A1:E1"/>
    <mergeCell ref="A7:E7"/>
    <mergeCell ref="A10:A13"/>
    <mergeCell ref="A15:E15"/>
    <mergeCell ref="A17:E17"/>
    <mergeCell ref="D2:E2"/>
    <mergeCell ref="B10:B13"/>
    <mergeCell ref="C10:C13"/>
    <mergeCell ref="D10:D13"/>
  </mergeCells>
  <pageMargins left="0.25" right="0.25" top="0.5" bottom="0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view="pageBreakPreview" topLeftCell="A46" zoomScaleNormal="100" zoomScaleSheetLayoutView="100" workbookViewId="0">
      <selection activeCell="A65" sqref="A65"/>
    </sheetView>
  </sheetViews>
  <sheetFormatPr defaultRowHeight="15" x14ac:dyDescent="0.25"/>
  <cols>
    <col min="1" max="1" width="55.7109375" customWidth="1"/>
    <col min="2" max="5" width="18.7109375" customWidth="1"/>
    <col min="10" max="11" width="12.7109375" customWidth="1"/>
  </cols>
  <sheetData>
    <row r="1" spans="1:6" ht="15.75" x14ac:dyDescent="0.25">
      <c r="A1" s="319"/>
      <c r="B1" s="319"/>
      <c r="C1" s="319"/>
      <c r="D1" s="319"/>
      <c r="E1" s="319"/>
    </row>
    <row r="2" spans="1:6" ht="15.75" x14ac:dyDescent="0.25">
      <c r="A2" s="203"/>
      <c r="B2" s="10"/>
      <c r="C2" s="11"/>
      <c r="D2" s="309" t="s">
        <v>0</v>
      </c>
      <c r="E2" s="309"/>
      <c r="F2" s="202"/>
    </row>
    <row r="3" spans="1:6" ht="15.75" x14ac:dyDescent="0.25">
      <c r="A3" s="203"/>
      <c r="B3" s="10"/>
      <c r="C3" s="11"/>
      <c r="D3" s="191"/>
      <c r="E3" s="191"/>
      <c r="F3" s="202"/>
    </row>
    <row r="4" spans="1:6" ht="15.75" x14ac:dyDescent="0.25">
      <c r="A4" s="203"/>
      <c r="B4" s="10"/>
      <c r="C4" s="11"/>
      <c r="D4" s="191"/>
      <c r="E4" s="191"/>
      <c r="F4" s="202"/>
    </row>
    <row r="5" spans="1:6" x14ac:dyDescent="0.25">
      <c r="A5" s="2"/>
      <c r="B5" s="3"/>
      <c r="C5" s="1"/>
      <c r="D5" s="1"/>
      <c r="E5" s="1"/>
    </row>
    <row r="6" spans="1:6" x14ac:dyDescent="0.25">
      <c r="A6" s="4"/>
      <c r="B6" s="4"/>
      <c r="C6" s="4"/>
      <c r="D6" s="4"/>
      <c r="E6" s="4"/>
    </row>
    <row r="7" spans="1:6" ht="23.25" x14ac:dyDescent="0.35">
      <c r="A7" s="315" t="s">
        <v>1</v>
      </c>
      <c r="B7" s="315"/>
      <c r="C7" s="315"/>
      <c r="D7" s="315"/>
      <c r="E7" s="315"/>
    </row>
    <row r="8" spans="1:6" ht="18.75" x14ac:dyDescent="0.3">
      <c r="A8" s="169"/>
      <c r="B8" s="169"/>
      <c r="C8" s="169"/>
      <c r="D8" s="169"/>
      <c r="E8" s="169"/>
    </row>
    <row r="9" spans="1:6" x14ac:dyDescent="0.25">
      <c r="A9" s="4"/>
      <c r="B9" s="4"/>
      <c r="C9" s="4"/>
      <c r="D9" s="4"/>
      <c r="E9" s="4"/>
    </row>
    <row r="10" spans="1:6" ht="18.75" x14ac:dyDescent="0.25">
      <c r="A10" s="303" t="s">
        <v>2</v>
      </c>
      <c r="B10" s="310" t="s">
        <v>5</v>
      </c>
      <c r="C10" s="313" t="s">
        <v>297</v>
      </c>
      <c r="D10" s="313" t="s">
        <v>6</v>
      </c>
      <c r="E10" s="205" t="s">
        <v>4</v>
      </c>
    </row>
    <row r="11" spans="1:6" ht="18.75" x14ac:dyDescent="0.25">
      <c r="A11" s="304"/>
      <c r="B11" s="311"/>
      <c r="C11" s="311"/>
      <c r="D11" s="311"/>
      <c r="E11" s="206" t="s">
        <v>298</v>
      </c>
    </row>
    <row r="12" spans="1:6" ht="18.75" x14ac:dyDescent="0.25">
      <c r="A12" s="304"/>
      <c r="B12" s="311"/>
      <c r="C12" s="311"/>
      <c r="D12" s="311"/>
      <c r="E12" s="206" t="s">
        <v>7</v>
      </c>
    </row>
    <row r="13" spans="1:6" ht="18.75" x14ac:dyDescent="0.25">
      <c r="A13" s="305"/>
      <c r="B13" s="312"/>
      <c r="C13" s="312"/>
      <c r="D13" s="312"/>
      <c r="E13" s="206" t="s">
        <v>299</v>
      </c>
    </row>
    <row r="14" spans="1:6" x14ac:dyDescent="0.25">
      <c r="A14" s="6"/>
      <c r="B14" s="6"/>
      <c r="C14" s="6"/>
      <c r="D14" s="6"/>
      <c r="E14" s="6"/>
    </row>
    <row r="15" spans="1:6" ht="18.75" x14ac:dyDescent="0.3">
      <c r="A15" s="320" t="s">
        <v>42</v>
      </c>
      <c r="B15" s="320"/>
      <c r="C15" s="212" t="s">
        <v>3</v>
      </c>
      <c r="D15" s="212" t="s">
        <v>3</v>
      </c>
      <c r="E15" s="197"/>
    </row>
    <row r="16" spans="1:6" ht="15.95" customHeight="1" x14ac:dyDescent="0.3">
      <c r="A16" s="204"/>
      <c r="B16" s="204"/>
      <c r="C16" s="212"/>
      <c r="D16" s="212"/>
      <c r="E16" s="197"/>
    </row>
    <row r="17" spans="1:5" ht="17.100000000000001" customHeight="1" x14ac:dyDescent="0.3">
      <c r="A17" s="204" t="s">
        <v>43</v>
      </c>
      <c r="B17" s="213" t="s">
        <v>10</v>
      </c>
      <c r="C17" s="214">
        <v>3128230</v>
      </c>
      <c r="D17" s="214">
        <v>3369782</v>
      </c>
      <c r="E17" s="215">
        <f t="shared" ref="E17:E42" si="0">(D17/C17)*100-100</f>
        <v>7.7216828685870382</v>
      </c>
    </row>
    <row r="18" spans="1:5" ht="17.100000000000001" customHeight="1" x14ac:dyDescent="0.3">
      <c r="A18" s="216" t="s">
        <v>44</v>
      </c>
      <c r="B18" s="173" t="s">
        <v>12</v>
      </c>
      <c r="C18" s="217">
        <v>285031</v>
      </c>
      <c r="D18" s="217">
        <v>343916</v>
      </c>
      <c r="E18" s="217">
        <f t="shared" si="0"/>
        <v>20.659156372464764</v>
      </c>
    </row>
    <row r="19" spans="1:5" ht="17.100000000000001" customHeight="1" x14ac:dyDescent="0.3">
      <c r="A19" s="216" t="s">
        <v>45</v>
      </c>
      <c r="B19" s="173" t="s">
        <v>12</v>
      </c>
      <c r="C19" s="217">
        <v>60405</v>
      </c>
      <c r="D19" s="217">
        <v>64118</v>
      </c>
      <c r="E19" s="217">
        <f t="shared" si="0"/>
        <v>6.146842148828739</v>
      </c>
    </row>
    <row r="20" spans="1:5" ht="17.100000000000001" customHeight="1" x14ac:dyDescent="0.3">
      <c r="A20" s="216" t="s">
        <v>46</v>
      </c>
      <c r="B20" s="173" t="s">
        <v>12</v>
      </c>
      <c r="C20" s="217">
        <v>56272</v>
      </c>
      <c r="D20" s="217">
        <v>67769</v>
      </c>
      <c r="E20" s="217">
        <f t="shared" si="0"/>
        <v>20.431120272959902</v>
      </c>
    </row>
    <row r="21" spans="1:5" ht="17.100000000000001" customHeight="1" x14ac:dyDescent="0.3">
      <c r="A21" s="216" t="s">
        <v>47</v>
      </c>
      <c r="B21" s="173" t="s">
        <v>12</v>
      </c>
      <c r="C21" s="217">
        <v>20124</v>
      </c>
      <c r="D21" s="217">
        <v>1815</v>
      </c>
      <c r="E21" s="217">
        <f t="shared" si="0"/>
        <v>-90.980918306499703</v>
      </c>
    </row>
    <row r="22" spans="1:5" ht="17.100000000000001" customHeight="1" x14ac:dyDescent="0.3">
      <c r="A22" s="216" t="s">
        <v>48</v>
      </c>
      <c r="B22" s="173" t="s">
        <v>12</v>
      </c>
      <c r="C22" s="217">
        <v>31147</v>
      </c>
      <c r="D22" s="217">
        <v>11063</v>
      </c>
      <c r="E22" s="217">
        <f t="shared" si="0"/>
        <v>-64.481330465213347</v>
      </c>
    </row>
    <row r="23" spans="1:5" ht="17.100000000000001" customHeight="1" x14ac:dyDescent="0.3">
      <c r="A23" s="216" t="s">
        <v>49</v>
      </c>
      <c r="B23" s="173" t="s">
        <v>12</v>
      </c>
      <c r="C23" s="217">
        <v>33438</v>
      </c>
      <c r="D23" s="217">
        <v>48021</v>
      </c>
      <c r="E23" s="217">
        <f t="shared" si="0"/>
        <v>43.612058137448429</v>
      </c>
    </row>
    <row r="24" spans="1:5" ht="17.100000000000001" customHeight="1" x14ac:dyDescent="0.3">
      <c r="A24" s="216" t="s">
        <v>50</v>
      </c>
      <c r="B24" s="173" t="s">
        <v>12</v>
      </c>
      <c r="C24" s="217">
        <v>2709</v>
      </c>
      <c r="D24" s="217">
        <v>2669</v>
      </c>
      <c r="E24" s="217">
        <f t="shared" si="0"/>
        <v>-1.4765596160944909</v>
      </c>
    </row>
    <row r="25" spans="1:5" ht="17.100000000000001" customHeight="1" x14ac:dyDescent="0.3">
      <c r="A25" s="216" t="s">
        <v>51</v>
      </c>
      <c r="B25" s="173" t="s">
        <v>12</v>
      </c>
      <c r="C25" s="217">
        <v>152726</v>
      </c>
      <c r="D25" s="217">
        <v>155158</v>
      </c>
      <c r="E25" s="217">
        <f t="shared" si="0"/>
        <v>1.592394222332814</v>
      </c>
    </row>
    <row r="26" spans="1:5" ht="17.100000000000001" customHeight="1" x14ac:dyDescent="0.3">
      <c r="A26" s="216" t="s">
        <v>52</v>
      </c>
      <c r="B26" s="173" t="s">
        <v>12</v>
      </c>
      <c r="C26" s="217">
        <v>285625</v>
      </c>
      <c r="D26" s="217">
        <v>287877</v>
      </c>
      <c r="E26" s="217">
        <f t="shared" si="0"/>
        <v>0.78844638949671264</v>
      </c>
    </row>
    <row r="27" spans="1:5" ht="17.100000000000001" customHeight="1" x14ac:dyDescent="0.3">
      <c r="A27" s="216" t="s">
        <v>53</v>
      </c>
      <c r="B27" s="173" t="s">
        <v>12</v>
      </c>
      <c r="C27" s="217">
        <v>394748</v>
      </c>
      <c r="D27" s="217">
        <v>440104</v>
      </c>
      <c r="E27" s="217">
        <f t="shared" si="0"/>
        <v>11.489861886570665</v>
      </c>
    </row>
    <row r="28" spans="1:5" ht="17.100000000000001" customHeight="1" x14ac:dyDescent="0.3">
      <c r="A28" s="216" t="s">
        <v>54</v>
      </c>
      <c r="B28" s="173" t="s">
        <v>12</v>
      </c>
      <c r="C28" s="218">
        <v>307202</v>
      </c>
      <c r="D28" s="218">
        <v>338750</v>
      </c>
      <c r="E28" s="217">
        <f t="shared" si="0"/>
        <v>10.269464391507867</v>
      </c>
    </row>
    <row r="29" spans="1:5" ht="17.100000000000001" customHeight="1" x14ac:dyDescent="0.3">
      <c r="A29" s="216" t="s">
        <v>55</v>
      </c>
      <c r="B29" s="173" t="s">
        <v>12</v>
      </c>
      <c r="C29" s="217">
        <v>107043</v>
      </c>
      <c r="D29" s="217">
        <v>111969</v>
      </c>
      <c r="E29" s="217">
        <f t="shared" si="0"/>
        <v>4.6018889605111895</v>
      </c>
    </row>
    <row r="30" spans="1:5" ht="17.100000000000001" customHeight="1" x14ac:dyDescent="0.3">
      <c r="A30" s="216" t="s">
        <v>56</v>
      </c>
      <c r="B30" s="173" t="s">
        <v>12</v>
      </c>
      <c r="C30" s="217">
        <v>362320</v>
      </c>
      <c r="D30" s="217">
        <v>401355</v>
      </c>
      <c r="E30" s="217">
        <f t="shared" si="0"/>
        <v>10.773625524398312</v>
      </c>
    </row>
    <row r="31" spans="1:5" ht="17.100000000000001" customHeight="1" x14ac:dyDescent="0.3">
      <c r="A31" s="216" t="s">
        <v>57</v>
      </c>
      <c r="B31" s="173" t="s">
        <v>12</v>
      </c>
      <c r="C31" s="217">
        <v>40433</v>
      </c>
      <c r="D31" s="217">
        <v>49548</v>
      </c>
      <c r="E31" s="217">
        <f t="shared" si="0"/>
        <v>22.543466970049209</v>
      </c>
    </row>
    <row r="32" spans="1:5" ht="17.100000000000001" customHeight="1" x14ac:dyDescent="0.3">
      <c r="A32" s="216" t="s">
        <v>58</v>
      </c>
      <c r="B32" s="173" t="s">
        <v>12</v>
      </c>
      <c r="C32" s="217">
        <v>9147</v>
      </c>
      <c r="D32" s="217">
        <v>8516</v>
      </c>
      <c r="E32" s="217">
        <f t="shared" si="0"/>
        <v>-6.898436645894833</v>
      </c>
    </row>
    <row r="33" spans="1:5" ht="17.100000000000001" customHeight="1" x14ac:dyDescent="0.3">
      <c r="A33" s="216" t="s">
        <v>59</v>
      </c>
      <c r="B33" s="173" t="s">
        <v>12</v>
      </c>
      <c r="C33" s="217">
        <v>41995</v>
      </c>
      <c r="D33" s="217">
        <v>41286</v>
      </c>
      <c r="E33" s="217">
        <f t="shared" si="0"/>
        <v>-1.6882962257411549</v>
      </c>
    </row>
    <row r="34" spans="1:5" ht="17.100000000000001" customHeight="1" x14ac:dyDescent="0.3">
      <c r="A34" s="219" t="s">
        <v>268</v>
      </c>
      <c r="B34" s="173" t="s">
        <v>12</v>
      </c>
      <c r="C34" s="217">
        <v>34269</v>
      </c>
      <c r="D34" s="217">
        <v>29001</v>
      </c>
      <c r="E34" s="217">
        <f t="shared" si="0"/>
        <v>-15.37249409086931</v>
      </c>
    </row>
    <row r="35" spans="1:5" ht="17.100000000000001" customHeight="1" x14ac:dyDescent="0.3">
      <c r="A35" s="216" t="s">
        <v>60</v>
      </c>
      <c r="B35" s="173" t="s">
        <v>12</v>
      </c>
      <c r="C35" s="217">
        <v>66146</v>
      </c>
      <c r="D35" s="217">
        <v>74588</v>
      </c>
      <c r="E35" s="217">
        <f t="shared" si="0"/>
        <v>12.762676503492273</v>
      </c>
    </row>
    <row r="36" spans="1:5" ht="17.100000000000001" customHeight="1" x14ac:dyDescent="0.3">
      <c r="A36" s="216" t="s">
        <v>61</v>
      </c>
      <c r="B36" s="173" t="s">
        <v>12</v>
      </c>
      <c r="C36" s="217">
        <v>16734</v>
      </c>
      <c r="D36" s="217">
        <v>19839</v>
      </c>
      <c r="E36" s="217">
        <f t="shared" si="0"/>
        <v>18.555037647902466</v>
      </c>
    </row>
    <row r="37" spans="1:5" ht="17.100000000000001" customHeight="1" x14ac:dyDescent="0.3">
      <c r="A37" s="216" t="s">
        <v>62</v>
      </c>
      <c r="B37" s="173" t="s">
        <v>12</v>
      </c>
      <c r="C37" s="217">
        <v>52970</v>
      </c>
      <c r="D37" s="217">
        <v>55960</v>
      </c>
      <c r="E37" s="217">
        <f t="shared" si="0"/>
        <v>5.6447045497451427</v>
      </c>
    </row>
    <row r="38" spans="1:5" ht="17.100000000000001" customHeight="1" x14ac:dyDescent="0.3">
      <c r="A38" s="216" t="s">
        <v>63</v>
      </c>
      <c r="B38" s="173" t="s">
        <v>12</v>
      </c>
      <c r="C38" s="217">
        <v>154532</v>
      </c>
      <c r="D38" s="217">
        <v>159377</v>
      </c>
      <c r="E38" s="217">
        <f t="shared" si="0"/>
        <v>3.1352729531747485</v>
      </c>
    </row>
    <row r="39" spans="1:5" ht="17.100000000000001" customHeight="1" x14ac:dyDescent="0.3">
      <c r="A39" s="216" t="s">
        <v>64</v>
      </c>
      <c r="B39" s="173" t="s">
        <v>12</v>
      </c>
      <c r="C39" s="217">
        <v>23518</v>
      </c>
      <c r="D39" s="217">
        <v>27229</v>
      </c>
      <c r="E39" s="217">
        <f t="shared" si="0"/>
        <v>15.779403010460086</v>
      </c>
    </row>
    <row r="40" spans="1:5" ht="17.100000000000001" customHeight="1" x14ac:dyDescent="0.3">
      <c r="A40" s="216" t="s">
        <v>65</v>
      </c>
      <c r="B40" s="173" t="s">
        <v>12</v>
      </c>
      <c r="C40" s="217">
        <v>661</v>
      </c>
      <c r="D40" s="217">
        <v>506</v>
      </c>
      <c r="E40" s="217">
        <f t="shared" si="0"/>
        <v>-23.44931921331316</v>
      </c>
    </row>
    <row r="41" spans="1:5" ht="17.100000000000001" customHeight="1" x14ac:dyDescent="0.3">
      <c r="A41" s="216" t="s">
        <v>66</v>
      </c>
      <c r="B41" s="173" t="s">
        <v>12</v>
      </c>
      <c r="C41" s="217">
        <v>36550</v>
      </c>
      <c r="D41" s="217">
        <v>40849</v>
      </c>
      <c r="E41" s="217">
        <f t="shared" si="0"/>
        <v>11.761969904240772</v>
      </c>
    </row>
    <row r="42" spans="1:5" ht="17.100000000000001" customHeight="1" x14ac:dyDescent="0.3">
      <c r="A42" s="18" t="s">
        <v>67</v>
      </c>
      <c r="B42" s="199" t="s">
        <v>12</v>
      </c>
      <c r="C42" s="19">
        <v>552485</v>
      </c>
      <c r="D42" s="19">
        <v>588499</v>
      </c>
      <c r="E42" s="19">
        <f t="shared" si="0"/>
        <v>6.5185480148782347</v>
      </c>
    </row>
    <row r="43" spans="1:5" ht="17.100000000000001" customHeight="1" x14ac:dyDescent="0.3">
      <c r="A43" s="207" t="s">
        <v>68</v>
      </c>
      <c r="B43" s="208" t="s">
        <v>10</v>
      </c>
      <c r="C43" s="209">
        <v>7443253</v>
      </c>
      <c r="D43" s="209">
        <v>7029818</v>
      </c>
      <c r="E43" s="210">
        <f t="shared" ref="E43:E60" si="1">(D43/C43)*100-100</f>
        <v>-5.5544934452718451</v>
      </c>
    </row>
    <row r="44" spans="1:5" ht="17.100000000000001" customHeight="1" x14ac:dyDescent="0.3">
      <c r="A44" s="16" t="s">
        <v>69</v>
      </c>
      <c r="B44" s="211" t="s">
        <v>12</v>
      </c>
      <c r="C44" s="17">
        <v>865613</v>
      </c>
      <c r="D44" s="17">
        <v>851989</v>
      </c>
      <c r="E44" s="15">
        <f t="shared" si="1"/>
        <v>-1.5739135156241986</v>
      </c>
    </row>
    <row r="45" spans="1:5" ht="17.100000000000001" customHeight="1" x14ac:dyDescent="0.3">
      <c r="A45" s="16" t="s">
        <v>70</v>
      </c>
      <c r="B45" s="211" t="s">
        <v>12</v>
      </c>
      <c r="C45" s="17">
        <v>148428</v>
      </c>
      <c r="D45" s="17">
        <v>157763</v>
      </c>
      <c r="E45" s="15">
        <f t="shared" si="1"/>
        <v>6.2892446169186371</v>
      </c>
    </row>
    <row r="46" spans="1:5" ht="17.100000000000001" customHeight="1" x14ac:dyDescent="0.3">
      <c r="A46" s="16" t="s">
        <v>71</v>
      </c>
      <c r="B46" s="211" t="s">
        <v>12</v>
      </c>
      <c r="C46" s="17">
        <v>72491</v>
      </c>
      <c r="D46" s="17">
        <v>65958</v>
      </c>
      <c r="E46" s="15">
        <f t="shared" si="1"/>
        <v>-9.012153232815109</v>
      </c>
    </row>
    <row r="47" spans="1:5" ht="17.100000000000001" customHeight="1" x14ac:dyDescent="0.3">
      <c r="A47" s="16" t="s">
        <v>72</v>
      </c>
      <c r="B47" s="211" t="s">
        <v>12</v>
      </c>
      <c r="C47" s="17">
        <v>105162</v>
      </c>
      <c r="D47" s="17">
        <v>89580</v>
      </c>
      <c r="E47" s="15">
        <f t="shared" si="1"/>
        <v>-14.817139270839277</v>
      </c>
    </row>
    <row r="48" spans="1:5" ht="17.100000000000001" customHeight="1" x14ac:dyDescent="0.3">
      <c r="A48" s="16" t="s">
        <v>73</v>
      </c>
      <c r="B48" s="211" t="s">
        <v>12</v>
      </c>
      <c r="C48" s="17">
        <v>239618</v>
      </c>
      <c r="D48" s="17">
        <v>349334</v>
      </c>
      <c r="E48" s="15">
        <f t="shared" si="1"/>
        <v>45.787879040806615</v>
      </c>
    </row>
    <row r="49" spans="1:5" ht="17.100000000000001" customHeight="1" x14ac:dyDescent="0.3">
      <c r="A49" s="16" t="s">
        <v>269</v>
      </c>
      <c r="B49" s="211" t="s">
        <v>12</v>
      </c>
      <c r="C49" s="17">
        <v>984410</v>
      </c>
      <c r="D49" s="17">
        <v>1042935</v>
      </c>
      <c r="E49" s="15">
        <f t="shared" si="1"/>
        <v>5.9451854410255862</v>
      </c>
    </row>
    <row r="50" spans="1:5" ht="17.100000000000001" customHeight="1" x14ac:dyDescent="0.3">
      <c r="A50" s="16" t="s">
        <v>74</v>
      </c>
      <c r="B50" s="211" t="s">
        <v>12</v>
      </c>
      <c r="C50" s="17">
        <v>397772</v>
      </c>
      <c r="D50" s="17">
        <v>229955</v>
      </c>
      <c r="E50" s="15">
        <f t="shared" si="1"/>
        <v>-42.189244089578956</v>
      </c>
    </row>
    <row r="51" spans="1:5" ht="17.100000000000001" customHeight="1" x14ac:dyDescent="0.3">
      <c r="A51" s="16" t="s">
        <v>75</v>
      </c>
      <c r="B51" s="211" t="s">
        <v>12</v>
      </c>
      <c r="C51" s="17">
        <v>78298</v>
      </c>
      <c r="D51" s="17">
        <v>66947</v>
      </c>
      <c r="E51" s="15">
        <f t="shared" si="1"/>
        <v>-14.497177450254156</v>
      </c>
    </row>
    <row r="52" spans="1:5" ht="17.100000000000001" customHeight="1" x14ac:dyDescent="0.3">
      <c r="A52" s="16" t="s">
        <v>76</v>
      </c>
      <c r="B52" s="211" t="s">
        <v>12</v>
      </c>
      <c r="C52" s="17">
        <v>77367</v>
      </c>
      <c r="D52" s="17">
        <v>84354</v>
      </c>
      <c r="E52" s="15">
        <f t="shared" si="1"/>
        <v>9.030982201713897</v>
      </c>
    </row>
    <row r="53" spans="1:5" ht="17.100000000000001" customHeight="1" x14ac:dyDescent="0.3">
      <c r="A53" s="16" t="s">
        <v>77</v>
      </c>
      <c r="B53" s="211" t="s">
        <v>12</v>
      </c>
      <c r="C53" s="17">
        <v>534</v>
      </c>
      <c r="D53" s="17">
        <v>608</v>
      </c>
      <c r="E53" s="15">
        <f t="shared" si="1"/>
        <v>13.857677902621717</v>
      </c>
    </row>
    <row r="54" spans="1:5" ht="17.100000000000001" customHeight="1" x14ac:dyDescent="0.3">
      <c r="A54" s="16" t="s">
        <v>78</v>
      </c>
      <c r="B54" s="211" t="s">
        <v>12</v>
      </c>
      <c r="C54" s="17">
        <v>94611</v>
      </c>
      <c r="D54" s="17">
        <v>79126</v>
      </c>
      <c r="E54" s="15">
        <f t="shared" si="1"/>
        <v>-16.367018634196867</v>
      </c>
    </row>
    <row r="55" spans="1:5" ht="17.100000000000001" customHeight="1" x14ac:dyDescent="0.3">
      <c r="A55" s="16" t="s">
        <v>79</v>
      </c>
      <c r="B55" s="211" t="s">
        <v>12</v>
      </c>
      <c r="C55" s="17">
        <v>401045</v>
      </c>
      <c r="D55" s="17">
        <v>319554</v>
      </c>
      <c r="E55" s="15">
        <f t="shared" si="1"/>
        <v>-20.319664875512728</v>
      </c>
    </row>
    <row r="56" spans="1:5" ht="17.100000000000001" customHeight="1" x14ac:dyDescent="0.3">
      <c r="A56" s="16" t="s">
        <v>80</v>
      </c>
      <c r="B56" s="211" t="s">
        <v>12</v>
      </c>
      <c r="C56" s="17">
        <v>61698</v>
      </c>
      <c r="D56" s="17">
        <v>49606</v>
      </c>
      <c r="E56" s="15">
        <f t="shared" si="1"/>
        <v>-19.59869039515057</v>
      </c>
    </row>
    <row r="57" spans="1:5" ht="17.100000000000001" customHeight="1" x14ac:dyDescent="0.3">
      <c r="A57" s="16" t="s">
        <v>81</v>
      </c>
      <c r="B57" s="211" t="s">
        <v>12</v>
      </c>
      <c r="C57" s="17">
        <v>1475012</v>
      </c>
      <c r="D57" s="17">
        <v>1171969</v>
      </c>
      <c r="E57" s="15">
        <f t="shared" si="1"/>
        <v>-20.545120988846193</v>
      </c>
    </row>
    <row r="58" spans="1:5" ht="17.100000000000001" customHeight="1" x14ac:dyDescent="0.3">
      <c r="A58" s="16" t="s">
        <v>82</v>
      </c>
      <c r="B58" s="211" t="s">
        <v>12</v>
      </c>
      <c r="C58" s="17">
        <v>265430</v>
      </c>
      <c r="D58" s="17">
        <v>300008</v>
      </c>
      <c r="E58" s="15">
        <f t="shared" si="1"/>
        <v>13.0271634705949</v>
      </c>
    </row>
    <row r="59" spans="1:5" ht="17.100000000000001" customHeight="1" x14ac:dyDescent="0.3">
      <c r="A59" s="16" t="s">
        <v>83</v>
      </c>
      <c r="B59" s="211" t="s">
        <v>12</v>
      </c>
      <c r="C59" s="17">
        <v>84754</v>
      </c>
      <c r="D59" s="17">
        <v>112183</v>
      </c>
      <c r="E59" s="15">
        <f t="shared" si="1"/>
        <v>32.363074309177165</v>
      </c>
    </row>
    <row r="60" spans="1:5" ht="17.100000000000001" customHeight="1" x14ac:dyDescent="0.3">
      <c r="A60" s="18" t="s">
        <v>84</v>
      </c>
      <c r="B60" s="199" t="s">
        <v>12</v>
      </c>
      <c r="C60" s="19">
        <v>2091010</v>
      </c>
      <c r="D60" s="19">
        <v>2057949</v>
      </c>
      <c r="E60" s="20">
        <f t="shared" si="1"/>
        <v>-1.5811019555143133</v>
      </c>
    </row>
    <row r="61" spans="1:5" ht="15.75" x14ac:dyDescent="0.25">
      <c r="B61" s="308" t="s">
        <v>274</v>
      </c>
      <c r="C61" s="308"/>
      <c r="D61" s="308"/>
      <c r="E61" s="308"/>
    </row>
    <row r="64" spans="1:5" x14ac:dyDescent="0.25">
      <c r="A64" s="300" t="s">
        <v>306</v>
      </c>
      <c r="B64" s="300"/>
      <c r="C64" s="300"/>
      <c r="D64" s="300"/>
      <c r="E64" s="300"/>
    </row>
  </sheetData>
  <mergeCells count="10">
    <mergeCell ref="A64:E64"/>
    <mergeCell ref="B61:E61"/>
    <mergeCell ref="A1:E1"/>
    <mergeCell ref="A7:E7"/>
    <mergeCell ref="A10:A13"/>
    <mergeCell ref="A15:B15"/>
    <mergeCell ref="D2:E2"/>
    <mergeCell ref="B10:B13"/>
    <mergeCell ref="C10:C13"/>
    <mergeCell ref="D10:D13"/>
  </mergeCells>
  <pageMargins left="0.25" right="0.25" top="0.5" bottom="0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view="pageBreakPreview" topLeftCell="A49" zoomScale="115" zoomScaleNormal="100" zoomScaleSheetLayoutView="115" workbookViewId="0">
      <selection activeCell="A65" sqref="A65"/>
    </sheetView>
  </sheetViews>
  <sheetFormatPr defaultRowHeight="15" x14ac:dyDescent="0.25"/>
  <cols>
    <col min="1" max="1" width="55.7109375" customWidth="1"/>
    <col min="2" max="2" width="12.7109375" customWidth="1"/>
    <col min="3" max="3" width="14.7109375" customWidth="1"/>
    <col min="4" max="6" width="15.7109375" customWidth="1"/>
  </cols>
  <sheetData>
    <row r="1" spans="1:6" x14ac:dyDescent="0.25">
      <c r="A1" s="323"/>
      <c r="B1" s="323"/>
      <c r="C1" s="323"/>
      <c r="D1" s="323"/>
      <c r="E1" s="323"/>
      <c r="F1" s="323"/>
    </row>
    <row r="2" spans="1:6" x14ac:dyDescent="0.25">
      <c r="A2" s="21"/>
      <c r="B2" s="22"/>
      <c r="C2" s="22"/>
      <c r="D2" s="322" t="s">
        <v>0</v>
      </c>
      <c r="E2" s="322"/>
      <c r="F2" s="322"/>
    </row>
    <row r="3" spans="1:6" x14ac:dyDescent="0.25">
      <c r="A3" s="21"/>
      <c r="B3" s="22"/>
      <c r="C3" s="22"/>
      <c r="D3" s="14"/>
      <c r="E3" s="14"/>
      <c r="F3" s="14"/>
    </row>
    <row r="4" spans="1:6" x14ac:dyDescent="0.25">
      <c r="A4" s="21"/>
      <c r="B4" s="22"/>
      <c r="C4" s="22"/>
      <c r="D4" s="21"/>
      <c r="E4" s="21"/>
      <c r="F4" s="21"/>
    </row>
    <row r="5" spans="1:6" ht="23.25" x14ac:dyDescent="0.35">
      <c r="A5" s="328" t="s">
        <v>85</v>
      </c>
      <c r="B5" s="328"/>
      <c r="C5" s="328"/>
      <c r="D5" s="328"/>
      <c r="E5" s="328"/>
      <c r="F5" s="328"/>
    </row>
    <row r="6" spans="1:6" ht="23.25" x14ac:dyDescent="0.35">
      <c r="A6" s="328" t="s">
        <v>86</v>
      </c>
      <c r="B6" s="328"/>
      <c r="C6" s="328"/>
      <c r="D6" s="328"/>
      <c r="E6" s="328"/>
      <c r="F6" s="328"/>
    </row>
    <row r="7" spans="1:6" ht="15.75" x14ac:dyDescent="0.25">
      <c r="A7" s="23"/>
      <c r="B7" s="24"/>
      <c r="C7" s="24"/>
      <c r="D7" s="25"/>
      <c r="E7" s="25"/>
      <c r="F7" s="25"/>
    </row>
    <row r="8" spans="1:6" ht="15.75" x14ac:dyDescent="0.25">
      <c r="A8" s="23"/>
      <c r="B8" s="24"/>
      <c r="C8" s="24"/>
      <c r="D8" s="25"/>
      <c r="E8" s="25"/>
      <c r="F8" s="25"/>
    </row>
    <row r="9" spans="1:6" x14ac:dyDescent="0.25">
      <c r="A9" s="21"/>
      <c r="B9" s="22"/>
      <c r="C9" s="22"/>
      <c r="D9" s="21"/>
      <c r="E9" s="21"/>
      <c r="F9" s="21"/>
    </row>
    <row r="10" spans="1:6" ht="18.75" x14ac:dyDescent="0.25">
      <c r="A10" s="326" t="s">
        <v>87</v>
      </c>
      <c r="B10" s="324" t="s">
        <v>88</v>
      </c>
      <c r="C10" s="326" t="s">
        <v>5</v>
      </c>
      <c r="D10" s="324" t="s">
        <v>89</v>
      </c>
      <c r="E10" s="326" t="s">
        <v>90</v>
      </c>
      <c r="F10" s="29" t="s">
        <v>91</v>
      </c>
    </row>
    <row r="11" spans="1:6" ht="18.75" x14ac:dyDescent="0.25">
      <c r="A11" s="327"/>
      <c r="B11" s="325"/>
      <c r="C11" s="327"/>
      <c r="D11" s="325"/>
      <c r="E11" s="327"/>
      <c r="F11" s="30" t="s">
        <v>92</v>
      </c>
    </row>
    <row r="12" spans="1:6" x14ac:dyDescent="0.25">
      <c r="A12" s="26"/>
      <c r="B12" s="27"/>
      <c r="C12" s="27"/>
      <c r="D12" s="26"/>
      <c r="E12" s="26"/>
      <c r="F12" s="26"/>
    </row>
    <row r="13" spans="1:6" ht="18.75" x14ac:dyDescent="0.3">
      <c r="A13" s="31" t="s">
        <v>93</v>
      </c>
      <c r="B13" s="32"/>
      <c r="C13" s="32"/>
      <c r="D13" s="33"/>
      <c r="E13" s="33"/>
      <c r="F13" s="33"/>
    </row>
    <row r="14" spans="1:6" ht="18.75" x14ac:dyDescent="0.3">
      <c r="A14" s="34"/>
      <c r="B14" s="32"/>
      <c r="C14" s="32"/>
      <c r="D14" s="35"/>
      <c r="E14" s="35"/>
      <c r="F14" s="35"/>
    </row>
    <row r="15" spans="1:6" ht="18.75" x14ac:dyDescent="0.3">
      <c r="A15" s="36" t="s">
        <v>94</v>
      </c>
      <c r="B15" s="32"/>
      <c r="C15" s="32"/>
      <c r="D15" s="35"/>
      <c r="E15" s="35"/>
      <c r="F15" s="35"/>
    </row>
    <row r="16" spans="1:6" ht="18.75" x14ac:dyDescent="0.3">
      <c r="A16" s="37" t="s">
        <v>95</v>
      </c>
      <c r="B16" s="144" t="s">
        <v>300</v>
      </c>
      <c r="C16" s="144" t="s">
        <v>96</v>
      </c>
      <c r="D16" s="38">
        <v>1282</v>
      </c>
      <c r="E16" s="38">
        <v>473</v>
      </c>
      <c r="F16" s="39">
        <v>36.895475819032761</v>
      </c>
    </row>
    <row r="17" spans="1:6" ht="18.75" x14ac:dyDescent="0.3">
      <c r="A17" s="34" t="s">
        <v>308</v>
      </c>
      <c r="B17" s="145" t="s">
        <v>12</v>
      </c>
      <c r="C17" s="145" t="s">
        <v>12</v>
      </c>
      <c r="D17" s="38">
        <v>5743</v>
      </c>
      <c r="E17" s="38">
        <v>2819</v>
      </c>
      <c r="F17" s="39">
        <v>49.085843635730456</v>
      </c>
    </row>
    <row r="18" spans="1:6" ht="18.75" x14ac:dyDescent="0.3">
      <c r="A18" s="34" t="s">
        <v>97</v>
      </c>
      <c r="B18" s="145" t="s">
        <v>12</v>
      </c>
      <c r="C18" s="145" t="s">
        <v>12</v>
      </c>
      <c r="D18" s="38">
        <v>752</v>
      </c>
      <c r="E18" s="38">
        <v>220</v>
      </c>
      <c r="F18" s="39">
        <v>29.25531914893617</v>
      </c>
    </row>
    <row r="19" spans="1:6" ht="18.75" x14ac:dyDescent="0.3">
      <c r="A19" s="34" t="s">
        <v>309</v>
      </c>
      <c r="B19" s="145" t="s">
        <v>12</v>
      </c>
      <c r="C19" s="145" t="s">
        <v>12</v>
      </c>
      <c r="D19" s="38">
        <v>133707</v>
      </c>
      <c r="E19" s="38">
        <v>38623</v>
      </c>
      <c r="F19" s="39">
        <v>28.886296155025544</v>
      </c>
    </row>
    <row r="20" spans="1:6" ht="18.75" x14ac:dyDescent="0.3">
      <c r="A20" s="36" t="s">
        <v>98</v>
      </c>
      <c r="B20" s="145"/>
      <c r="C20" s="145"/>
      <c r="D20" s="40"/>
      <c r="E20" s="40"/>
      <c r="F20" s="41"/>
    </row>
    <row r="21" spans="1:6" ht="18.75" x14ac:dyDescent="0.3">
      <c r="A21" s="36" t="s">
        <v>99</v>
      </c>
      <c r="B21" s="146" t="s">
        <v>212</v>
      </c>
      <c r="C21" s="144" t="s">
        <v>96</v>
      </c>
      <c r="D21" s="42">
        <v>1237368</v>
      </c>
      <c r="E21" s="43">
        <v>230390</v>
      </c>
      <c r="F21" s="44">
        <v>18.62</v>
      </c>
    </row>
    <row r="22" spans="1:6" ht="18.75" x14ac:dyDescent="0.3">
      <c r="A22" s="37" t="s">
        <v>100</v>
      </c>
      <c r="B22" s="145" t="s">
        <v>12</v>
      </c>
      <c r="C22" s="145" t="s">
        <v>12</v>
      </c>
      <c r="D22" s="45">
        <v>303683</v>
      </c>
      <c r="E22" s="40">
        <v>83414</v>
      </c>
      <c r="F22" s="41">
        <v>27.47</v>
      </c>
    </row>
    <row r="23" spans="1:6" ht="18.75" x14ac:dyDescent="0.3">
      <c r="A23" s="37" t="s">
        <v>101</v>
      </c>
      <c r="B23" s="145" t="s">
        <v>12</v>
      </c>
      <c r="C23" s="145" t="s">
        <v>12</v>
      </c>
      <c r="D23" s="45">
        <v>983685</v>
      </c>
      <c r="E23" s="40">
        <v>146976</v>
      </c>
      <c r="F23" s="41">
        <v>14.94</v>
      </c>
    </row>
    <row r="24" spans="1:6" ht="18.75" x14ac:dyDescent="0.3">
      <c r="A24" s="36" t="s">
        <v>102</v>
      </c>
      <c r="B24" s="146" t="s">
        <v>212</v>
      </c>
      <c r="C24" s="144" t="s">
        <v>103</v>
      </c>
      <c r="D24" s="44"/>
      <c r="E24" s="44"/>
      <c r="F24" s="44"/>
    </row>
    <row r="25" spans="1:6" ht="18.75" x14ac:dyDescent="0.3">
      <c r="A25" s="36" t="s">
        <v>104</v>
      </c>
      <c r="B25" s="145"/>
      <c r="C25" s="145"/>
      <c r="D25" s="40">
        <v>5008</v>
      </c>
      <c r="E25" s="40">
        <v>1068</v>
      </c>
      <c r="F25" s="41">
        <v>21.33</v>
      </c>
    </row>
    <row r="26" spans="1:6" ht="18.75" x14ac:dyDescent="0.3">
      <c r="A26" s="36" t="s">
        <v>105</v>
      </c>
      <c r="B26" s="145"/>
      <c r="C26" s="145"/>
      <c r="D26" s="40"/>
      <c r="E26" s="40"/>
      <c r="F26" s="41"/>
    </row>
    <row r="27" spans="1:6" ht="18.75" x14ac:dyDescent="0.3">
      <c r="A27" s="36" t="s">
        <v>106</v>
      </c>
      <c r="B27" s="146">
        <v>2010</v>
      </c>
      <c r="C27" s="144" t="s">
        <v>107</v>
      </c>
      <c r="D27" s="43"/>
      <c r="E27" s="43"/>
      <c r="F27" s="44"/>
    </row>
    <row r="28" spans="1:6" ht="18.75" x14ac:dyDescent="0.3">
      <c r="A28" s="37" t="s">
        <v>108</v>
      </c>
      <c r="B28" s="145" t="s">
        <v>12</v>
      </c>
      <c r="C28" s="145" t="s">
        <v>12</v>
      </c>
      <c r="D28" s="54" t="s">
        <v>109</v>
      </c>
      <c r="E28" s="54" t="s">
        <v>109</v>
      </c>
      <c r="F28" s="54" t="s">
        <v>109</v>
      </c>
    </row>
    <row r="29" spans="1:6" ht="18.75" x14ac:dyDescent="0.3">
      <c r="A29" s="51" t="s">
        <v>110</v>
      </c>
      <c r="B29" s="147" t="s">
        <v>12</v>
      </c>
      <c r="C29" s="147" t="s">
        <v>12</v>
      </c>
      <c r="D29" s="52">
        <v>8264</v>
      </c>
      <c r="E29" s="52">
        <v>1115</v>
      </c>
      <c r="F29" s="52">
        <v>1349</v>
      </c>
    </row>
    <row r="30" spans="1:6" ht="18.75" x14ac:dyDescent="0.3">
      <c r="A30" s="34" t="s">
        <v>113</v>
      </c>
      <c r="B30" s="147" t="s">
        <v>12</v>
      </c>
      <c r="C30" s="147" t="s">
        <v>12</v>
      </c>
      <c r="D30" s="40">
        <v>2071</v>
      </c>
      <c r="E30" s="40">
        <v>143</v>
      </c>
      <c r="F30" s="48">
        <f>SUM(E30/D30)*100</f>
        <v>6.9048768710767749</v>
      </c>
    </row>
    <row r="31" spans="1:6" ht="18.75" x14ac:dyDescent="0.3">
      <c r="A31" s="37" t="s">
        <v>114</v>
      </c>
      <c r="B31" s="145" t="s">
        <v>12</v>
      </c>
      <c r="C31" s="145" t="s">
        <v>12</v>
      </c>
      <c r="D31" s="40">
        <v>1526</v>
      </c>
      <c r="E31" s="40">
        <v>204</v>
      </c>
      <c r="F31" s="48">
        <f t="shared" ref="F31:F49" si="0">SUM(E31/D31)*100</f>
        <v>13.368283093053734</v>
      </c>
    </row>
    <row r="32" spans="1:6" ht="18.75" x14ac:dyDescent="0.3">
      <c r="A32" s="37" t="s">
        <v>115</v>
      </c>
      <c r="B32" s="145" t="s">
        <v>12</v>
      </c>
      <c r="C32" s="145" t="s">
        <v>12</v>
      </c>
      <c r="D32" s="40">
        <v>1754</v>
      </c>
      <c r="E32" s="40">
        <v>282</v>
      </c>
      <c r="F32" s="48">
        <f t="shared" si="0"/>
        <v>16.077537058152792</v>
      </c>
    </row>
    <row r="33" spans="1:6" ht="18.75" x14ac:dyDescent="0.3">
      <c r="A33" s="37" t="s">
        <v>116</v>
      </c>
      <c r="B33" s="145" t="s">
        <v>12</v>
      </c>
      <c r="C33" s="145" t="s">
        <v>12</v>
      </c>
      <c r="D33" s="40">
        <v>1132</v>
      </c>
      <c r="E33" s="40">
        <v>159</v>
      </c>
      <c r="F33" s="48">
        <f t="shared" si="0"/>
        <v>14.045936395759718</v>
      </c>
    </row>
    <row r="34" spans="1:6" ht="18.75" x14ac:dyDescent="0.3">
      <c r="A34" s="37" t="s">
        <v>117</v>
      </c>
      <c r="B34" s="145" t="s">
        <v>12</v>
      </c>
      <c r="C34" s="145" t="s">
        <v>12</v>
      </c>
      <c r="D34" s="40">
        <v>915</v>
      </c>
      <c r="E34" s="40">
        <v>138</v>
      </c>
      <c r="F34" s="48">
        <f t="shared" si="0"/>
        <v>15.081967213114755</v>
      </c>
    </row>
    <row r="35" spans="1:6" ht="18.75" x14ac:dyDescent="0.3">
      <c r="A35" s="37" t="s">
        <v>118</v>
      </c>
      <c r="B35" s="145" t="s">
        <v>12</v>
      </c>
      <c r="C35" s="145" t="s">
        <v>12</v>
      </c>
      <c r="D35" s="40">
        <v>562</v>
      </c>
      <c r="E35" s="40">
        <v>97</v>
      </c>
      <c r="F35" s="48">
        <f t="shared" si="0"/>
        <v>17.259786476868328</v>
      </c>
    </row>
    <row r="36" spans="1:6" ht="18.75" x14ac:dyDescent="0.3">
      <c r="A36" s="37" t="s">
        <v>119</v>
      </c>
      <c r="B36" s="145" t="s">
        <v>12</v>
      </c>
      <c r="C36" s="145" t="s">
        <v>12</v>
      </c>
      <c r="D36" s="40">
        <v>211</v>
      </c>
      <c r="E36" s="40">
        <v>64</v>
      </c>
      <c r="F36" s="48">
        <f t="shared" si="0"/>
        <v>30.33175355450237</v>
      </c>
    </row>
    <row r="37" spans="1:6" ht="18.75" x14ac:dyDescent="0.3">
      <c r="A37" s="37" t="s">
        <v>120</v>
      </c>
      <c r="B37" s="145" t="s">
        <v>12</v>
      </c>
      <c r="C37" s="145" t="s">
        <v>12</v>
      </c>
      <c r="D37" s="40">
        <v>67</v>
      </c>
      <c r="E37" s="40">
        <v>21</v>
      </c>
      <c r="F37" s="48">
        <f t="shared" si="0"/>
        <v>31.343283582089555</v>
      </c>
    </row>
    <row r="38" spans="1:6" ht="18.75" x14ac:dyDescent="0.3">
      <c r="A38" s="37" t="s">
        <v>121</v>
      </c>
      <c r="B38" s="145" t="s">
        <v>12</v>
      </c>
      <c r="C38" s="145" t="s">
        <v>12</v>
      </c>
      <c r="D38" s="40">
        <v>12</v>
      </c>
      <c r="E38" s="40">
        <v>3</v>
      </c>
      <c r="F38" s="48">
        <f t="shared" si="0"/>
        <v>25</v>
      </c>
    </row>
    <row r="39" spans="1:6" ht="18.75" x14ac:dyDescent="0.3">
      <c r="A39" s="37" t="s">
        <v>122</v>
      </c>
      <c r="B39" s="145" t="s">
        <v>12</v>
      </c>
      <c r="C39" s="145" t="s">
        <v>12</v>
      </c>
      <c r="D39" s="40">
        <v>13</v>
      </c>
      <c r="E39" s="40">
        <v>2</v>
      </c>
      <c r="F39" s="48">
        <f t="shared" si="0"/>
        <v>15.384615384615385</v>
      </c>
    </row>
    <row r="40" spans="1:6" ht="18.75" x14ac:dyDescent="0.3">
      <c r="A40" s="36" t="s">
        <v>123</v>
      </c>
      <c r="B40" s="145"/>
      <c r="C40" s="145"/>
      <c r="D40" s="43"/>
      <c r="E40" s="43"/>
      <c r="F40" s="48"/>
    </row>
    <row r="41" spans="1:6" ht="18.75" x14ac:dyDescent="0.3">
      <c r="A41" s="36" t="s">
        <v>99</v>
      </c>
      <c r="B41" s="144">
        <v>2010</v>
      </c>
      <c r="C41" s="144" t="s">
        <v>107</v>
      </c>
      <c r="D41" s="43">
        <f>SUM(D42:D44)</f>
        <v>8264</v>
      </c>
      <c r="E41" s="43">
        <f>SUM(E42:E44)</f>
        <v>1124</v>
      </c>
      <c r="F41" s="264">
        <f t="shared" si="0"/>
        <v>13.601161665053244</v>
      </c>
    </row>
    <row r="42" spans="1:6" ht="18.75" x14ac:dyDescent="0.3">
      <c r="A42" s="37" t="s">
        <v>124</v>
      </c>
      <c r="B42" s="145" t="s">
        <v>12</v>
      </c>
      <c r="C42" s="145" t="s">
        <v>12</v>
      </c>
      <c r="D42" s="40">
        <v>6744</v>
      </c>
      <c r="E42" s="40">
        <v>784</v>
      </c>
      <c r="F42" s="48">
        <f t="shared" si="0"/>
        <v>11.625148279952551</v>
      </c>
    </row>
    <row r="43" spans="1:6" ht="18.75" x14ac:dyDescent="0.3">
      <c r="A43" s="37" t="s">
        <v>125</v>
      </c>
      <c r="B43" s="145" t="s">
        <v>12</v>
      </c>
      <c r="C43" s="145" t="s">
        <v>12</v>
      </c>
      <c r="D43" s="40">
        <v>604</v>
      </c>
      <c r="E43" s="40">
        <v>54</v>
      </c>
      <c r="F43" s="48">
        <f t="shared" si="0"/>
        <v>8.9403973509933774</v>
      </c>
    </row>
    <row r="44" spans="1:6" ht="18.75" x14ac:dyDescent="0.3">
      <c r="A44" s="37" t="s">
        <v>126</v>
      </c>
      <c r="B44" s="145" t="s">
        <v>12</v>
      </c>
      <c r="C44" s="145" t="s">
        <v>12</v>
      </c>
      <c r="D44" s="40">
        <v>916</v>
      </c>
      <c r="E44" s="40">
        <v>286</v>
      </c>
      <c r="F44" s="48">
        <f t="shared" si="0"/>
        <v>31.222707423580786</v>
      </c>
    </row>
    <row r="45" spans="1:6" ht="18.75" x14ac:dyDescent="0.3">
      <c r="A45" s="36" t="s">
        <v>127</v>
      </c>
      <c r="B45" s="145"/>
      <c r="C45" s="145"/>
      <c r="D45" s="49"/>
      <c r="E45" s="49"/>
      <c r="F45" s="48"/>
    </row>
    <row r="46" spans="1:6" ht="18.75" x14ac:dyDescent="0.3">
      <c r="A46" s="36" t="s">
        <v>128</v>
      </c>
      <c r="B46" s="144">
        <v>2010</v>
      </c>
      <c r="C46" s="144" t="s">
        <v>129</v>
      </c>
      <c r="D46" s="43">
        <f>SUM(D47:D49)</f>
        <v>22666</v>
      </c>
      <c r="E46" s="43">
        <f>SUM(E47:E49)</f>
        <v>4131</v>
      </c>
      <c r="F46" s="264">
        <f t="shared" si="0"/>
        <v>18.225536045177797</v>
      </c>
    </row>
    <row r="47" spans="1:6" ht="18.75" x14ac:dyDescent="0.3">
      <c r="A47" s="37" t="s">
        <v>130</v>
      </c>
      <c r="B47" s="145" t="s">
        <v>12</v>
      </c>
      <c r="C47" s="145" t="s">
        <v>12</v>
      </c>
      <c r="D47" s="40">
        <v>17212</v>
      </c>
      <c r="E47" s="40">
        <v>3306</v>
      </c>
      <c r="F47" s="48">
        <f t="shared" si="0"/>
        <v>19.207529630490356</v>
      </c>
    </row>
    <row r="48" spans="1:6" ht="18.75" x14ac:dyDescent="0.3">
      <c r="A48" s="37" t="s">
        <v>131</v>
      </c>
      <c r="B48" s="145" t="s">
        <v>12</v>
      </c>
      <c r="C48" s="145" t="s">
        <v>12</v>
      </c>
      <c r="D48" s="40">
        <v>1254</v>
      </c>
      <c r="E48" s="40">
        <v>138</v>
      </c>
      <c r="F48" s="48">
        <f t="shared" si="0"/>
        <v>11.004784688995215</v>
      </c>
    </row>
    <row r="49" spans="1:6" ht="18.75" x14ac:dyDescent="0.3">
      <c r="A49" s="37" t="s">
        <v>132</v>
      </c>
      <c r="B49" s="145" t="s">
        <v>12</v>
      </c>
      <c r="C49" s="145" t="s">
        <v>12</v>
      </c>
      <c r="D49" s="40">
        <v>4200</v>
      </c>
      <c r="E49" s="40">
        <v>687</v>
      </c>
      <c r="F49" s="48">
        <f t="shared" si="0"/>
        <v>16.357142857142858</v>
      </c>
    </row>
    <row r="50" spans="1:6" ht="18.75" x14ac:dyDescent="0.3">
      <c r="A50" s="36" t="s">
        <v>133</v>
      </c>
      <c r="B50" s="145"/>
      <c r="C50" s="145"/>
      <c r="D50" s="35"/>
      <c r="E50" s="35"/>
      <c r="F50" s="48"/>
    </row>
    <row r="51" spans="1:6" ht="18.75" x14ac:dyDescent="0.3">
      <c r="A51" s="37" t="s">
        <v>134</v>
      </c>
      <c r="B51" s="144" t="s">
        <v>212</v>
      </c>
      <c r="C51" s="144" t="s">
        <v>135</v>
      </c>
      <c r="D51" s="48">
        <v>79.599999999999994</v>
      </c>
      <c r="E51" s="41">
        <v>14.09</v>
      </c>
      <c r="F51" s="48">
        <v>17.7</v>
      </c>
    </row>
    <row r="52" spans="1:6" ht="18.75" x14ac:dyDescent="0.3">
      <c r="A52" s="37" t="s">
        <v>136</v>
      </c>
      <c r="B52" s="145" t="s">
        <v>12</v>
      </c>
      <c r="C52" s="145" t="s">
        <v>12</v>
      </c>
      <c r="D52" s="41">
        <v>57.9</v>
      </c>
      <c r="E52" s="48">
        <v>14.09</v>
      </c>
      <c r="F52" s="48">
        <v>24.34</v>
      </c>
    </row>
    <row r="53" spans="1:6" ht="18.75" x14ac:dyDescent="0.3">
      <c r="A53" s="37" t="s">
        <v>137</v>
      </c>
      <c r="B53" s="145" t="s">
        <v>12</v>
      </c>
      <c r="C53" s="145" t="s">
        <v>12</v>
      </c>
      <c r="D53" s="41">
        <v>4.5</v>
      </c>
      <c r="E53" s="41">
        <v>1.04</v>
      </c>
      <c r="F53" s="48">
        <v>23.18</v>
      </c>
    </row>
    <row r="54" spans="1:6" ht="18.75" x14ac:dyDescent="0.3">
      <c r="A54" s="37" t="s">
        <v>138</v>
      </c>
      <c r="B54" s="145" t="s">
        <v>12</v>
      </c>
      <c r="C54" s="145" t="s">
        <v>12</v>
      </c>
      <c r="D54" s="41">
        <v>23.1</v>
      </c>
      <c r="E54" s="41">
        <v>6.54</v>
      </c>
      <c r="F54" s="48">
        <v>28.3</v>
      </c>
    </row>
    <row r="55" spans="1:6" ht="18.75" x14ac:dyDescent="0.3">
      <c r="A55" s="37" t="s">
        <v>139</v>
      </c>
      <c r="B55" s="145" t="s">
        <v>12</v>
      </c>
      <c r="C55" s="145" t="s">
        <v>12</v>
      </c>
      <c r="D55" s="41">
        <v>8.3000000000000007</v>
      </c>
      <c r="E55" s="41">
        <v>1.61</v>
      </c>
      <c r="F55" s="48">
        <v>19.36</v>
      </c>
    </row>
    <row r="56" spans="1:6" ht="18.75" x14ac:dyDescent="0.3">
      <c r="A56" s="37" t="s">
        <v>140</v>
      </c>
      <c r="B56" s="145" t="s">
        <v>12</v>
      </c>
      <c r="C56" s="145" t="s">
        <v>12</v>
      </c>
      <c r="D56" s="41">
        <v>22.1</v>
      </c>
      <c r="E56" s="41">
        <v>4.91</v>
      </c>
      <c r="F56" s="48">
        <v>22.19</v>
      </c>
    </row>
    <row r="57" spans="1:6" ht="18.75" x14ac:dyDescent="0.3">
      <c r="A57" s="37" t="s">
        <v>141</v>
      </c>
      <c r="B57" s="145" t="s">
        <v>12</v>
      </c>
      <c r="C57" s="145" t="s">
        <v>12</v>
      </c>
      <c r="D57" s="41">
        <v>9.4</v>
      </c>
      <c r="E57" s="41">
        <v>2.37</v>
      </c>
      <c r="F57" s="48">
        <v>25.24</v>
      </c>
    </row>
    <row r="58" spans="1:6" ht="18.75" x14ac:dyDescent="0.3">
      <c r="A58" s="37" t="s">
        <v>142</v>
      </c>
      <c r="B58" s="145" t="s">
        <v>12</v>
      </c>
      <c r="C58" s="145" t="s">
        <v>12</v>
      </c>
      <c r="D58" s="41">
        <v>15.7</v>
      </c>
      <c r="E58" s="41">
        <v>2.5299999999999998</v>
      </c>
      <c r="F58" s="48">
        <v>16.13</v>
      </c>
    </row>
    <row r="59" spans="1:6" ht="18.75" x14ac:dyDescent="0.3">
      <c r="A59" s="37" t="s">
        <v>143</v>
      </c>
      <c r="B59" s="145" t="s">
        <v>12</v>
      </c>
      <c r="C59" s="145" t="s">
        <v>12</v>
      </c>
      <c r="D59" s="41">
        <v>8.4</v>
      </c>
      <c r="E59" s="41">
        <v>0.96</v>
      </c>
      <c r="F59" s="48">
        <v>11.43</v>
      </c>
    </row>
    <row r="60" spans="1:6" ht="18.75" x14ac:dyDescent="0.3">
      <c r="A60" s="46" t="s">
        <v>144</v>
      </c>
      <c r="B60" s="148" t="s">
        <v>12</v>
      </c>
      <c r="C60" s="148" t="s">
        <v>12</v>
      </c>
      <c r="D60" s="47">
        <v>24.1</v>
      </c>
      <c r="E60" s="47">
        <v>3.49</v>
      </c>
      <c r="F60" s="50">
        <v>14.49</v>
      </c>
    </row>
    <row r="61" spans="1:6" ht="15.75" x14ac:dyDescent="0.25">
      <c r="A61" s="321" t="s">
        <v>111</v>
      </c>
      <c r="B61" s="321"/>
      <c r="C61" s="321"/>
    </row>
    <row r="62" spans="1:6" ht="15.75" x14ac:dyDescent="0.25">
      <c r="A62" s="321" t="s">
        <v>301</v>
      </c>
      <c r="B62" s="321"/>
      <c r="C62" s="321"/>
    </row>
    <row r="64" spans="1:6" x14ac:dyDescent="0.25">
      <c r="A64" s="300" t="s">
        <v>307</v>
      </c>
      <c r="B64" s="300"/>
      <c r="C64" s="300"/>
      <c r="D64" s="300"/>
      <c r="E64" s="300"/>
      <c r="F64" s="300"/>
    </row>
  </sheetData>
  <mergeCells count="12">
    <mergeCell ref="A62:C62"/>
    <mergeCell ref="A64:F64"/>
    <mergeCell ref="A61:C61"/>
    <mergeCell ref="D2:F2"/>
    <mergeCell ref="A1:F1"/>
    <mergeCell ref="B10:B11"/>
    <mergeCell ref="D10:D11"/>
    <mergeCell ref="E10:E11"/>
    <mergeCell ref="A10:A11"/>
    <mergeCell ref="C10:C11"/>
    <mergeCell ref="A5:F5"/>
    <mergeCell ref="A6:F6"/>
  </mergeCells>
  <hyperlinks>
    <hyperlink ref="F30" r:id="rId1" display="=@SUM(E11/D11)*100"/>
    <hyperlink ref="F31" r:id="rId2" display="=@SUM(E11/D11)*100"/>
    <hyperlink ref="F32" r:id="rId3" display="=@SUM(E11/D11)*100"/>
    <hyperlink ref="F33" r:id="rId4" display="=@SUM(E11/D11)*100"/>
    <hyperlink ref="F34" r:id="rId5" display="=@SUM(E11/D11)*100"/>
    <hyperlink ref="F35" r:id="rId6" display="=@SUM(E11/D11)*100"/>
    <hyperlink ref="F36" r:id="rId7" display="=@SUM(E11/D11)*100"/>
    <hyperlink ref="F37" r:id="rId8" display="=@SUM(E11/D11)*100"/>
    <hyperlink ref="F38" r:id="rId9" display="=@SUM(E11/D11)*100"/>
    <hyperlink ref="F39" r:id="rId10" display="=@SUM(E11/D11)*100"/>
  </hyperlinks>
  <pageMargins left="0.5" right="0.5" top="0.5" bottom="0" header="0.3" footer="0.3"/>
  <pageSetup paperSize="9" scale="70" orientation="portrait"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view="pageBreakPreview" topLeftCell="A10" zoomScale="115" zoomScaleNormal="100" zoomScaleSheetLayoutView="115" workbookViewId="0">
      <selection activeCell="F32" sqref="F32"/>
    </sheetView>
  </sheetViews>
  <sheetFormatPr defaultRowHeight="15" x14ac:dyDescent="0.25"/>
  <cols>
    <col min="1" max="1" width="46.28515625" customWidth="1"/>
    <col min="2" max="6" width="15.7109375" customWidth="1"/>
  </cols>
  <sheetData>
    <row r="1" spans="1:6" x14ac:dyDescent="0.25">
      <c r="A1" s="329"/>
      <c r="B1" s="329"/>
      <c r="C1" s="329"/>
      <c r="D1" s="329"/>
      <c r="E1" s="329"/>
      <c r="F1" s="329"/>
    </row>
    <row r="2" spans="1:6" ht="15.75" x14ac:dyDescent="0.25">
      <c r="A2" s="56"/>
      <c r="B2" s="22"/>
      <c r="C2" s="22"/>
      <c r="D2" s="25"/>
      <c r="E2" s="330" t="s">
        <v>0</v>
      </c>
      <c r="F2" s="330"/>
    </row>
    <row r="3" spans="1:6" x14ac:dyDescent="0.25">
      <c r="A3" s="57"/>
      <c r="B3" s="22"/>
      <c r="C3" s="22"/>
      <c r="D3" s="25"/>
      <c r="E3" s="14"/>
      <c r="F3" s="14"/>
    </row>
    <row r="4" spans="1:6" x14ac:dyDescent="0.25">
      <c r="A4" s="58"/>
      <c r="B4" s="22"/>
      <c r="C4" s="22"/>
      <c r="D4" s="21"/>
      <c r="E4" s="21"/>
      <c r="F4" s="21"/>
    </row>
    <row r="5" spans="1:6" ht="23.25" x14ac:dyDescent="0.35">
      <c r="A5" s="331" t="s">
        <v>85</v>
      </c>
      <c r="B5" s="331"/>
      <c r="C5" s="331"/>
      <c r="D5" s="331"/>
      <c r="E5" s="331"/>
      <c r="F5" s="331"/>
    </row>
    <row r="6" spans="1:6" ht="23.25" x14ac:dyDescent="0.35">
      <c r="A6" s="331" t="s">
        <v>86</v>
      </c>
      <c r="B6" s="331"/>
      <c r="C6" s="331"/>
      <c r="D6" s="331"/>
      <c r="E6" s="331"/>
      <c r="F6" s="331"/>
    </row>
    <row r="7" spans="1:6" ht="15.75" x14ac:dyDescent="0.25">
      <c r="A7" s="59"/>
      <c r="B7" s="24"/>
      <c r="C7" s="24"/>
      <c r="D7" s="25"/>
      <c r="E7" s="25"/>
      <c r="F7" s="25"/>
    </row>
    <row r="8" spans="1:6" ht="15.75" x14ac:dyDescent="0.25">
      <c r="A8" s="59"/>
      <c r="B8" s="24"/>
      <c r="C8" s="24"/>
      <c r="D8" s="25"/>
      <c r="E8" s="25"/>
      <c r="F8" s="25"/>
    </row>
    <row r="9" spans="1:6" x14ac:dyDescent="0.25">
      <c r="A9" s="60"/>
      <c r="B9" s="22"/>
      <c r="C9" s="22"/>
      <c r="D9" s="21"/>
      <c r="E9" s="21"/>
      <c r="F9" s="21"/>
    </row>
    <row r="10" spans="1:6" ht="24.95" customHeight="1" x14ac:dyDescent="0.25">
      <c r="A10" s="332" t="s">
        <v>87</v>
      </c>
      <c r="B10" s="334" t="s">
        <v>88</v>
      </c>
      <c r="C10" s="332" t="s">
        <v>112</v>
      </c>
      <c r="D10" s="334" t="s">
        <v>89</v>
      </c>
      <c r="E10" s="332" t="s">
        <v>90</v>
      </c>
      <c r="F10" s="61" t="s">
        <v>145</v>
      </c>
    </row>
    <row r="11" spans="1:6" ht="24.95" customHeight="1" x14ac:dyDescent="0.25">
      <c r="A11" s="333"/>
      <c r="B11" s="335"/>
      <c r="C11" s="333"/>
      <c r="D11" s="335"/>
      <c r="E11" s="333"/>
      <c r="F11" s="62" t="s">
        <v>92</v>
      </c>
    </row>
    <row r="12" spans="1:6" ht="24.95" customHeight="1" x14ac:dyDescent="0.25">
      <c r="A12" s="26"/>
      <c r="B12" s="28"/>
      <c r="C12" s="28"/>
      <c r="D12" s="26"/>
      <c r="E12" s="26"/>
      <c r="F12" s="26"/>
    </row>
    <row r="13" spans="1:6" ht="24.95" customHeight="1" x14ac:dyDescent="0.3">
      <c r="A13" s="36" t="s">
        <v>146</v>
      </c>
      <c r="B13" s="144" t="s">
        <v>212</v>
      </c>
      <c r="C13" s="144" t="s">
        <v>147</v>
      </c>
      <c r="D13" s="63">
        <v>19.899999999999999</v>
      </c>
      <c r="E13" s="63">
        <v>1.52</v>
      </c>
      <c r="F13" s="53">
        <v>7.64</v>
      </c>
    </row>
    <row r="14" spans="1:6" ht="24.95" customHeight="1" x14ac:dyDescent="0.3">
      <c r="A14" s="36" t="s">
        <v>148</v>
      </c>
      <c r="B14" s="144" t="s">
        <v>212</v>
      </c>
      <c r="C14" s="144" t="s">
        <v>149</v>
      </c>
      <c r="D14" s="41"/>
      <c r="E14" s="41"/>
      <c r="F14" s="41"/>
    </row>
    <row r="15" spans="1:6" ht="24.95" customHeight="1" x14ac:dyDescent="0.3">
      <c r="A15" s="78" t="s">
        <v>215</v>
      </c>
      <c r="B15" s="145" t="s">
        <v>12</v>
      </c>
      <c r="C15" s="145" t="s">
        <v>12</v>
      </c>
      <c r="D15" s="55">
        <v>27464.1</v>
      </c>
      <c r="E15" s="65">
        <v>4043.2</v>
      </c>
      <c r="F15" s="53">
        <v>14.72</v>
      </c>
    </row>
    <row r="16" spans="1:6" ht="24.95" customHeight="1" x14ac:dyDescent="0.3">
      <c r="A16" s="78" t="s">
        <v>216</v>
      </c>
      <c r="B16" s="145" t="s">
        <v>12</v>
      </c>
      <c r="C16" s="145" t="s">
        <v>12</v>
      </c>
      <c r="D16" s="55">
        <v>8419.7000000000007</v>
      </c>
      <c r="E16" s="55">
        <v>2416.1</v>
      </c>
      <c r="F16" s="53">
        <v>28.7</v>
      </c>
    </row>
    <row r="17" spans="1:8" ht="24.95" customHeight="1" x14ac:dyDescent="0.3">
      <c r="A17" s="78" t="s">
        <v>217</v>
      </c>
      <c r="B17" s="145" t="s">
        <v>12</v>
      </c>
      <c r="C17" s="144" t="s">
        <v>150</v>
      </c>
      <c r="D17" s="55">
        <v>7063.9</v>
      </c>
      <c r="E17" s="55">
        <v>1861.8</v>
      </c>
      <c r="F17" s="53">
        <v>26.36</v>
      </c>
    </row>
    <row r="18" spans="1:8" ht="24.95" customHeight="1" x14ac:dyDescent="0.3">
      <c r="A18" s="78" t="s">
        <v>218</v>
      </c>
      <c r="B18" s="145" t="s">
        <v>12</v>
      </c>
      <c r="C18" s="144" t="s">
        <v>151</v>
      </c>
      <c r="D18" s="55">
        <v>96</v>
      </c>
      <c r="E18" s="55">
        <v>9.9</v>
      </c>
      <c r="F18" s="53">
        <v>10.29</v>
      </c>
    </row>
    <row r="19" spans="1:8" ht="24.95" customHeight="1" x14ac:dyDescent="0.3">
      <c r="A19" s="78" t="s">
        <v>219</v>
      </c>
      <c r="B19" s="145" t="s">
        <v>12</v>
      </c>
      <c r="C19" s="145" t="s">
        <v>12</v>
      </c>
      <c r="D19" s="55">
        <v>8940</v>
      </c>
      <c r="E19" s="55">
        <v>4.2</v>
      </c>
      <c r="F19" s="53">
        <v>0.05</v>
      </c>
    </row>
    <row r="20" spans="1:8" ht="24.95" customHeight="1" x14ac:dyDescent="0.3">
      <c r="A20" s="78" t="s">
        <v>220</v>
      </c>
      <c r="B20" s="145" t="s">
        <v>12</v>
      </c>
      <c r="C20" s="145" t="s">
        <v>12</v>
      </c>
      <c r="D20" s="66">
        <v>266.10000000000002</v>
      </c>
      <c r="E20" s="66">
        <v>43.2</v>
      </c>
      <c r="F20" s="53">
        <v>16.22</v>
      </c>
    </row>
    <row r="21" spans="1:8" ht="24.95" customHeight="1" x14ac:dyDescent="0.3">
      <c r="A21" s="79" t="s">
        <v>221</v>
      </c>
      <c r="B21" s="145" t="s">
        <v>12</v>
      </c>
      <c r="C21" s="145" t="s">
        <v>12</v>
      </c>
      <c r="D21" s="55">
        <v>233.9</v>
      </c>
      <c r="E21" s="55">
        <v>23.9</v>
      </c>
      <c r="F21" s="53">
        <v>10.220000000000001</v>
      </c>
    </row>
    <row r="22" spans="1:8" ht="24.95" customHeight="1" x14ac:dyDescent="0.3">
      <c r="A22" s="79" t="s">
        <v>222</v>
      </c>
      <c r="B22" s="145" t="s">
        <v>12</v>
      </c>
      <c r="C22" s="145" t="s">
        <v>12</v>
      </c>
      <c r="D22" s="55">
        <v>81009.899999999994</v>
      </c>
      <c r="E22" s="55">
        <v>18335.5</v>
      </c>
      <c r="F22" s="53">
        <v>22.63</v>
      </c>
    </row>
    <row r="23" spans="1:8" ht="24.95" customHeight="1" x14ac:dyDescent="0.3">
      <c r="A23" s="79" t="s">
        <v>223</v>
      </c>
      <c r="B23" s="145" t="s">
        <v>12</v>
      </c>
      <c r="C23" s="145" t="s">
        <v>12</v>
      </c>
      <c r="D23" s="66">
        <v>41.9</v>
      </c>
      <c r="E23" s="66">
        <v>3.6</v>
      </c>
      <c r="F23" s="53">
        <v>8.59</v>
      </c>
    </row>
    <row r="24" spans="1:8" ht="24.95" customHeight="1" x14ac:dyDescent="0.3">
      <c r="A24" s="78" t="s">
        <v>310</v>
      </c>
      <c r="B24" s="145" t="s">
        <v>12</v>
      </c>
      <c r="C24" s="145" t="s">
        <v>12</v>
      </c>
      <c r="D24" s="55">
        <v>337.4</v>
      </c>
      <c r="E24" s="55">
        <v>49.3</v>
      </c>
      <c r="F24" s="53">
        <v>14.61</v>
      </c>
    </row>
    <row r="25" spans="1:8" ht="24.95" customHeight="1" x14ac:dyDescent="0.3">
      <c r="A25" s="49" t="s">
        <v>152</v>
      </c>
      <c r="B25" s="144" t="s">
        <v>212</v>
      </c>
      <c r="C25" s="144" t="s">
        <v>149</v>
      </c>
      <c r="D25" s="35"/>
      <c r="E25" s="35"/>
      <c r="F25" s="41"/>
    </row>
    <row r="26" spans="1:8" ht="24.95" customHeight="1" x14ac:dyDescent="0.3">
      <c r="A26" s="78" t="s">
        <v>224</v>
      </c>
      <c r="B26" s="145" t="s">
        <v>12</v>
      </c>
      <c r="C26" s="145" t="s">
        <v>12</v>
      </c>
      <c r="D26" s="67">
        <v>1713.8</v>
      </c>
      <c r="E26" s="68">
        <v>387</v>
      </c>
      <c r="F26" s="53">
        <f>E26*100/D26</f>
        <v>22.581398062784455</v>
      </c>
      <c r="H26" s="356"/>
    </row>
    <row r="27" spans="1:8" ht="24.95" customHeight="1" x14ac:dyDescent="0.3">
      <c r="A27" s="78" t="s">
        <v>225</v>
      </c>
      <c r="B27" s="145" t="s">
        <v>12</v>
      </c>
      <c r="C27" s="145" t="s">
        <v>12</v>
      </c>
      <c r="D27" s="67">
        <v>141.30000000000001</v>
      </c>
      <c r="E27" s="68">
        <v>123</v>
      </c>
      <c r="F27" s="53">
        <f t="shared" ref="F27:F30" si="0">E27*100/D27</f>
        <v>87.048832271762194</v>
      </c>
    </row>
    <row r="28" spans="1:8" ht="24.95" customHeight="1" x14ac:dyDescent="0.3">
      <c r="A28" s="78" t="s">
        <v>226</v>
      </c>
      <c r="B28" s="145" t="s">
        <v>12</v>
      </c>
      <c r="C28" s="145" t="s">
        <v>12</v>
      </c>
      <c r="D28" s="67">
        <v>963.2</v>
      </c>
      <c r="E28" s="69">
        <v>55.2</v>
      </c>
      <c r="F28" s="53">
        <f t="shared" si="0"/>
        <v>5.7308970099667773</v>
      </c>
    </row>
    <row r="29" spans="1:8" ht="24.95" customHeight="1" x14ac:dyDescent="0.3">
      <c r="A29" s="78" t="s">
        <v>227</v>
      </c>
      <c r="B29" s="145" t="s">
        <v>12</v>
      </c>
      <c r="C29" s="145" t="s">
        <v>12</v>
      </c>
      <c r="D29" s="70">
        <v>560.20000000000005</v>
      </c>
      <c r="E29" s="68">
        <v>219.9</v>
      </c>
      <c r="F29" s="53">
        <f t="shared" si="0"/>
        <v>39.253837915030346</v>
      </c>
    </row>
    <row r="30" spans="1:8" ht="24.95" customHeight="1" x14ac:dyDescent="0.3">
      <c r="A30" s="78" t="s">
        <v>228</v>
      </c>
      <c r="B30" s="145" t="s">
        <v>12</v>
      </c>
      <c r="C30" s="145" t="s">
        <v>12</v>
      </c>
      <c r="D30" s="71">
        <v>2599.6999999999998</v>
      </c>
      <c r="E30" s="68">
        <v>33.6</v>
      </c>
      <c r="F30" s="53">
        <f t="shared" si="0"/>
        <v>1.2924568219409933</v>
      </c>
    </row>
    <row r="31" spans="1:8" ht="24.95" customHeight="1" x14ac:dyDescent="0.3">
      <c r="A31" s="36" t="s">
        <v>153</v>
      </c>
      <c r="B31" s="145"/>
      <c r="C31" s="145"/>
      <c r="D31" s="40"/>
      <c r="E31" s="40"/>
      <c r="F31" s="41"/>
    </row>
    <row r="32" spans="1:8" ht="24.95" customHeight="1" x14ac:dyDescent="0.3">
      <c r="A32" s="80" t="s">
        <v>238</v>
      </c>
      <c r="B32" s="144" t="s">
        <v>212</v>
      </c>
      <c r="C32" s="144" t="s">
        <v>154</v>
      </c>
      <c r="D32" s="265">
        <f>SUM(D33:D34)</f>
        <v>810</v>
      </c>
      <c r="E32" s="265">
        <v>511</v>
      </c>
      <c r="F32" s="266">
        <v>63.09</v>
      </c>
    </row>
    <row r="33" spans="1:6" ht="24.95" customHeight="1" x14ac:dyDescent="0.3">
      <c r="A33" s="79" t="s">
        <v>229</v>
      </c>
      <c r="B33" s="145" t="s">
        <v>12</v>
      </c>
      <c r="C33" s="145" t="s">
        <v>12</v>
      </c>
      <c r="D33" s="267">
        <v>289</v>
      </c>
      <c r="E33" s="267">
        <v>151</v>
      </c>
      <c r="F33" s="268">
        <v>52.25</v>
      </c>
    </row>
    <row r="34" spans="1:6" ht="24.95" customHeight="1" x14ac:dyDescent="0.3">
      <c r="A34" s="79" t="s">
        <v>230</v>
      </c>
      <c r="B34" s="145" t="s">
        <v>12</v>
      </c>
      <c r="C34" s="145" t="s">
        <v>12</v>
      </c>
      <c r="D34" s="267">
        <v>521</v>
      </c>
      <c r="E34" s="267">
        <v>230</v>
      </c>
      <c r="F34" s="268">
        <v>44.21</v>
      </c>
    </row>
    <row r="35" spans="1:6" ht="24.95" customHeight="1" x14ac:dyDescent="0.3">
      <c r="A35" s="36" t="s">
        <v>155</v>
      </c>
      <c r="B35" s="144">
        <v>2010</v>
      </c>
      <c r="C35" s="144" t="s">
        <v>156</v>
      </c>
      <c r="D35" s="73"/>
      <c r="E35" s="73"/>
      <c r="F35" s="64"/>
    </row>
    <row r="36" spans="1:6" ht="24.95" customHeight="1" x14ac:dyDescent="0.3">
      <c r="A36" s="78" t="s">
        <v>231</v>
      </c>
      <c r="B36" s="145" t="s">
        <v>12</v>
      </c>
      <c r="C36" s="145" t="s">
        <v>12</v>
      </c>
      <c r="D36" s="74">
        <v>24114</v>
      </c>
      <c r="E36" s="74">
        <v>5639</v>
      </c>
      <c r="F36" s="53">
        <f>(E36/D36)*100</f>
        <v>23.384755743551462</v>
      </c>
    </row>
    <row r="37" spans="1:6" ht="24.95" customHeight="1" x14ac:dyDescent="0.3">
      <c r="A37" s="78" t="s">
        <v>232</v>
      </c>
      <c r="B37" s="145" t="s">
        <v>12</v>
      </c>
      <c r="C37" s="145" t="s">
        <v>12</v>
      </c>
      <c r="D37" s="74">
        <v>23468</v>
      </c>
      <c r="E37" s="74">
        <v>5931</v>
      </c>
      <c r="F37" s="53">
        <f>(E37/D37)*100</f>
        <v>25.272711777739904</v>
      </c>
    </row>
    <row r="38" spans="1:6" ht="24.95" customHeight="1" x14ac:dyDescent="0.3">
      <c r="A38" s="78" t="s">
        <v>233</v>
      </c>
      <c r="B38" s="145" t="s">
        <v>12</v>
      </c>
      <c r="C38" s="145" t="s">
        <v>12</v>
      </c>
      <c r="D38" s="74">
        <v>15026</v>
      </c>
      <c r="E38" s="74">
        <v>2914</v>
      </c>
      <c r="F38" s="53">
        <f>(E38/D38)*100</f>
        <v>19.393052043125252</v>
      </c>
    </row>
    <row r="39" spans="1:6" ht="24.95" customHeight="1" x14ac:dyDescent="0.3">
      <c r="A39" s="78" t="s">
        <v>234</v>
      </c>
      <c r="B39" s="145" t="s">
        <v>12</v>
      </c>
      <c r="C39" s="145" t="s">
        <v>12</v>
      </c>
      <c r="D39" s="74">
        <v>45738</v>
      </c>
      <c r="E39" s="74">
        <v>12886</v>
      </c>
      <c r="F39" s="53">
        <f>(E39/D39)*100</f>
        <v>28.173509991691809</v>
      </c>
    </row>
    <row r="40" spans="1:6" ht="24.95" customHeight="1" x14ac:dyDescent="0.3">
      <c r="A40" s="78" t="s">
        <v>235</v>
      </c>
      <c r="B40" s="145" t="s">
        <v>12</v>
      </c>
      <c r="C40" s="145" t="s">
        <v>12</v>
      </c>
      <c r="D40" s="74">
        <v>4412</v>
      </c>
      <c r="E40" s="74">
        <v>748</v>
      </c>
      <c r="F40" s="53">
        <f>(E40/D40)*100</f>
        <v>16.953762466001812</v>
      </c>
    </row>
    <row r="41" spans="1:6" ht="24.95" customHeight="1" x14ac:dyDescent="0.3">
      <c r="A41" s="36" t="s">
        <v>157</v>
      </c>
      <c r="B41" s="145"/>
      <c r="C41" s="145"/>
      <c r="D41" s="35"/>
      <c r="E41" s="35"/>
      <c r="F41" s="41"/>
    </row>
    <row r="42" spans="1:6" ht="24.95" customHeight="1" x14ac:dyDescent="0.3">
      <c r="A42" s="36" t="s">
        <v>158</v>
      </c>
      <c r="B42" s="145"/>
      <c r="C42" s="145"/>
      <c r="D42" s="49"/>
      <c r="E42" s="35"/>
      <c r="F42" s="35"/>
    </row>
    <row r="43" spans="1:6" ht="24.95" customHeight="1" x14ac:dyDescent="0.3">
      <c r="A43" s="72" t="s">
        <v>159</v>
      </c>
      <c r="B43" s="144" t="s">
        <v>302</v>
      </c>
      <c r="C43" s="146" t="s">
        <v>160</v>
      </c>
      <c r="D43" s="75">
        <v>5014</v>
      </c>
      <c r="E43" s="354">
        <v>237</v>
      </c>
      <c r="F43" s="355">
        <v>4.7267650578380529</v>
      </c>
    </row>
    <row r="44" spans="1:6" ht="24.95" customHeight="1" x14ac:dyDescent="0.3">
      <c r="A44" s="78" t="s">
        <v>236</v>
      </c>
      <c r="B44" s="145" t="s">
        <v>12</v>
      </c>
      <c r="C44" s="145" t="s">
        <v>12</v>
      </c>
      <c r="D44" s="38">
        <v>5014</v>
      </c>
      <c r="E44" s="269">
        <v>237</v>
      </c>
      <c r="F44" s="76">
        <v>4.7300000000000004</v>
      </c>
    </row>
    <row r="45" spans="1:6" ht="24.95" customHeight="1" x14ac:dyDescent="0.3">
      <c r="A45" s="81" t="s">
        <v>237</v>
      </c>
      <c r="B45" s="147" t="s">
        <v>12</v>
      </c>
      <c r="C45" s="147" t="s">
        <v>12</v>
      </c>
      <c r="D45" s="270">
        <v>0</v>
      </c>
      <c r="E45" s="77">
        <v>0</v>
      </c>
      <c r="F45" s="77">
        <v>0</v>
      </c>
    </row>
    <row r="46" spans="1:6" x14ac:dyDescent="0.25">
      <c r="A46" s="82" t="s">
        <v>303</v>
      </c>
      <c r="B46" s="82"/>
      <c r="C46" s="82"/>
      <c r="D46" s="82"/>
      <c r="E46" s="82"/>
      <c r="F46" s="82"/>
    </row>
    <row r="47" spans="1:6" x14ac:dyDescent="0.25">
      <c r="A47" s="271"/>
      <c r="B47" s="271"/>
      <c r="C47" s="271"/>
      <c r="D47" s="271"/>
      <c r="E47" s="271"/>
      <c r="F47" s="271"/>
    </row>
    <row r="48" spans="1:6" x14ac:dyDescent="0.25">
      <c r="A48" s="271"/>
      <c r="B48" s="271"/>
      <c r="C48" s="271"/>
      <c r="D48" s="271"/>
      <c r="E48" s="271"/>
      <c r="F48" s="271"/>
    </row>
    <row r="52" spans="1:6" x14ac:dyDescent="0.25">
      <c r="A52" s="300" t="s">
        <v>311</v>
      </c>
      <c r="B52" s="300"/>
      <c r="C52" s="300"/>
      <c r="D52" s="300"/>
      <c r="E52" s="300"/>
      <c r="F52" s="300"/>
    </row>
  </sheetData>
  <mergeCells count="10">
    <mergeCell ref="A52:F52"/>
    <mergeCell ref="A1:F1"/>
    <mergeCell ref="E2:F2"/>
    <mergeCell ref="A5:F5"/>
    <mergeCell ref="A6:F6"/>
    <mergeCell ref="A10:A11"/>
    <mergeCell ref="B10:B11"/>
    <mergeCell ref="C10:C11"/>
    <mergeCell ref="D10:D11"/>
    <mergeCell ref="E10:E11"/>
  </mergeCells>
  <pageMargins left="0.5" right="0.5" top="0.5" bottom="0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view="pageBreakPreview" topLeftCell="A58" zoomScaleNormal="100" zoomScaleSheetLayoutView="100" workbookViewId="0">
      <selection activeCell="A71" sqref="A71"/>
    </sheetView>
  </sheetViews>
  <sheetFormatPr defaultRowHeight="15" x14ac:dyDescent="0.25"/>
  <cols>
    <col min="1" max="1" width="55.42578125" customWidth="1"/>
    <col min="2" max="6" width="14.7109375" customWidth="1"/>
    <col min="7" max="7" width="9.140625" style="271"/>
  </cols>
  <sheetData>
    <row r="1" spans="1:6" x14ac:dyDescent="0.25">
      <c r="A1" s="329"/>
      <c r="B1" s="329"/>
      <c r="C1" s="329"/>
      <c r="D1" s="329"/>
      <c r="E1" s="329"/>
      <c r="F1" s="329"/>
    </row>
    <row r="2" spans="1:6" ht="15.75" x14ac:dyDescent="0.25">
      <c r="A2" s="58"/>
      <c r="B2" s="83"/>
      <c r="C2" s="83"/>
      <c r="D2" s="58"/>
      <c r="E2" s="339" t="s">
        <v>0</v>
      </c>
      <c r="F2" s="339"/>
    </row>
    <row r="3" spans="1:6" x14ac:dyDescent="0.25">
      <c r="B3" s="83"/>
      <c r="C3" s="83"/>
      <c r="D3" s="58"/>
      <c r="E3" s="58"/>
      <c r="F3" s="58"/>
    </row>
    <row r="4" spans="1:6" x14ac:dyDescent="0.25">
      <c r="B4" s="83"/>
      <c r="C4" s="83"/>
      <c r="D4" s="58"/>
      <c r="E4" s="58"/>
      <c r="F4" s="58"/>
    </row>
    <row r="5" spans="1:6" x14ac:dyDescent="0.25">
      <c r="A5" s="58"/>
      <c r="B5" s="83"/>
      <c r="C5" s="83"/>
      <c r="D5" s="58"/>
      <c r="E5" s="58"/>
      <c r="F5" s="58"/>
    </row>
    <row r="6" spans="1:6" ht="23.25" x14ac:dyDescent="0.35">
      <c r="A6" s="331" t="s">
        <v>85</v>
      </c>
      <c r="B6" s="331"/>
      <c r="C6" s="331"/>
      <c r="D6" s="331"/>
      <c r="E6" s="331"/>
      <c r="F6" s="331"/>
    </row>
    <row r="7" spans="1:6" ht="23.25" x14ac:dyDescent="0.35">
      <c r="A7" s="331" t="s">
        <v>86</v>
      </c>
      <c r="B7" s="331"/>
      <c r="C7" s="331"/>
      <c r="D7" s="331"/>
      <c r="E7" s="331"/>
      <c r="F7" s="331"/>
    </row>
    <row r="8" spans="1:6" ht="15.75" x14ac:dyDescent="0.25">
      <c r="A8" s="59"/>
      <c r="B8" s="84"/>
      <c r="C8" s="84"/>
      <c r="D8" s="56"/>
      <c r="E8" s="56"/>
      <c r="F8" s="56"/>
    </row>
    <row r="9" spans="1:6" ht="15.75" x14ac:dyDescent="0.25">
      <c r="A9" s="59"/>
      <c r="B9" s="84"/>
      <c r="C9" s="84"/>
      <c r="D9" s="56"/>
      <c r="E9" s="56"/>
      <c r="F9" s="56"/>
    </row>
    <row r="10" spans="1:6" x14ac:dyDescent="0.25">
      <c r="A10" s="58"/>
      <c r="B10" s="83"/>
      <c r="C10" s="83"/>
      <c r="D10" s="58"/>
      <c r="E10" s="58"/>
      <c r="F10" s="58"/>
    </row>
    <row r="11" spans="1:6" ht="18.75" x14ac:dyDescent="0.25">
      <c r="A11" s="340" t="s">
        <v>87</v>
      </c>
      <c r="B11" s="341" t="s">
        <v>88</v>
      </c>
      <c r="C11" s="341" t="s">
        <v>112</v>
      </c>
      <c r="D11" s="341" t="s">
        <v>89</v>
      </c>
      <c r="E11" s="342" t="s">
        <v>90</v>
      </c>
      <c r="F11" s="274" t="s">
        <v>91</v>
      </c>
    </row>
    <row r="12" spans="1:6" ht="18.75" x14ac:dyDescent="0.25">
      <c r="A12" s="340"/>
      <c r="B12" s="341"/>
      <c r="C12" s="341"/>
      <c r="D12" s="341"/>
      <c r="E12" s="342"/>
      <c r="F12" s="275" t="s">
        <v>92</v>
      </c>
    </row>
    <row r="13" spans="1:6" ht="20.100000000000001" customHeight="1" x14ac:dyDescent="0.25">
      <c r="A13" s="276" t="s">
        <v>284</v>
      </c>
      <c r="B13" s="225"/>
      <c r="C13" s="225"/>
      <c r="D13" s="226"/>
      <c r="E13" s="227"/>
      <c r="F13" s="287"/>
    </row>
    <row r="14" spans="1:6" ht="15" customHeight="1" x14ac:dyDescent="0.25">
      <c r="A14" s="277" t="s">
        <v>285</v>
      </c>
      <c r="B14" s="225"/>
      <c r="C14" s="225"/>
      <c r="D14" s="228"/>
      <c r="E14" s="228"/>
      <c r="F14" s="288"/>
    </row>
    <row r="15" spans="1:6" ht="15" customHeight="1" x14ac:dyDescent="0.25">
      <c r="A15" s="277" t="s">
        <v>286</v>
      </c>
      <c r="B15" s="225"/>
      <c r="C15" s="225"/>
      <c r="D15" s="228"/>
      <c r="E15" s="228"/>
      <c r="F15" s="288"/>
    </row>
    <row r="16" spans="1:6" ht="15" customHeight="1" x14ac:dyDescent="0.25">
      <c r="A16" s="278" t="s">
        <v>281</v>
      </c>
      <c r="B16" s="229" t="s">
        <v>6</v>
      </c>
      <c r="C16" s="229" t="s">
        <v>161</v>
      </c>
      <c r="D16" s="230">
        <v>187.1</v>
      </c>
      <c r="E16" s="231">
        <v>44.295999999999999</v>
      </c>
      <c r="F16" s="289">
        <f>(E16/D16)*100</f>
        <v>23.675040085515768</v>
      </c>
    </row>
    <row r="17" spans="1:6" ht="15" customHeight="1" x14ac:dyDescent="0.25">
      <c r="A17" s="279" t="s">
        <v>282</v>
      </c>
      <c r="B17" s="225" t="s">
        <v>12</v>
      </c>
      <c r="C17" s="225" t="s">
        <v>12</v>
      </c>
      <c r="D17" s="232">
        <f>D16-D18</f>
        <v>93.199999999999989</v>
      </c>
      <c r="E17" s="232">
        <f>E16-E18</f>
        <v>38.828000000000003</v>
      </c>
      <c r="F17" s="290">
        <f t="shared" ref="F17:F48" si="0">(E17/D17)*100</f>
        <v>41.660944206008594</v>
      </c>
    </row>
    <row r="18" spans="1:6" ht="15" customHeight="1" x14ac:dyDescent="0.25">
      <c r="A18" s="279" t="s">
        <v>280</v>
      </c>
      <c r="B18" s="225" t="s">
        <v>12</v>
      </c>
      <c r="C18" s="225" t="s">
        <v>12</v>
      </c>
      <c r="D18" s="234">
        <v>93.9</v>
      </c>
      <c r="E18" s="231">
        <v>5.468</v>
      </c>
      <c r="F18" s="290">
        <f t="shared" si="0"/>
        <v>5.8232161874334398</v>
      </c>
    </row>
    <row r="19" spans="1:6" ht="15" customHeight="1" x14ac:dyDescent="0.25">
      <c r="A19" s="277" t="s">
        <v>287</v>
      </c>
      <c r="B19" s="225"/>
      <c r="C19" s="225"/>
      <c r="D19" s="232"/>
      <c r="E19" s="232"/>
      <c r="F19" s="290"/>
    </row>
    <row r="20" spans="1:6" ht="15" customHeight="1" x14ac:dyDescent="0.25">
      <c r="A20" s="278" t="s">
        <v>281</v>
      </c>
      <c r="B20" s="229" t="s">
        <v>6</v>
      </c>
      <c r="C20" s="229" t="s">
        <v>161</v>
      </c>
      <c r="D20" s="235">
        <v>48.3</v>
      </c>
      <c r="E20" s="235">
        <v>2.7120000000000002</v>
      </c>
      <c r="F20" s="290">
        <f t="shared" si="0"/>
        <v>5.6149068322981375</v>
      </c>
    </row>
    <row r="21" spans="1:6" ht="15" customHeight="1" x14ac:dyDescent="0.25">
      <c r="A21" s="279" t="s">
        <v>282</v>
      </c>
      <c r="B21" s="225" t="s">
        <v>12</v>
      </c>
      <c r="C21" s="225" t="s">
        <v>12</v>
      </c>
      <c r="D21" s="232">
        <f>D20-D22</f>
        <v>20.599999999999998</v>
      </c>
      <c r="E21" s="232">
        <f>E20-E22</f>
        <v>2.0410000000000004</v>
      </c>
      <c r="F21" s="290">
        <f t="shared" si="0"/>
        <v>9.9077669902912646</v>
      </c>
    </row>
    <row r="22" spans="1:6" ht="15" customHeight="1" x14ac:dyDescent="0.25">
      <c r="A22" s="279" t="s">
        <v>280</v>
      </c>
      <c r="B22" s="225" t="s">
        <v>12</v>
      </c>
      <c r="C22" s="225" t="s">
        <v>12</v>
      </c>
      <c r="D22" s="232">
        <v>27.7</v>
      </c>
      <c r="E22" s="234">
        <v>0.67100000000000004</v>
      </c>
      <c r="F22" s="290">
        <f t="shared" si="0"/>
        <v>2.4223826714801446</v>
      </c>
    </row>
    <row r="23" spans="1:6" ht="15" customHeight="1" x14ac:dyDescent="0.25">
      <c r="A23" s="280" t="s">
        <v>288</v>
      </c>
      <c r="B23" s="237"/>
      <c r="C23" s="225"/>
      <c r="D23" s="232"/>
      <c r="E23" s="230"/>
      <c r="F23" s="290"/>
    </row>
    <row r="24" spans="1:6" ht="15" customHeight="1" x14ac:dyDescent="0.25">
      <c r="A24" s="278" t="s">
        <v>281</v>
      </c>
      <c r="B24" s="229" t="s">
        <v>6</v>
      </c>
      <c r="C24" s="229" t="s">
        <v>161</v>
      </c>
      <c r="D24" s="235">
        <v>32</v>
      </c>
      <c r="E24" s="238">
        <v>1.78</v>
      </c>
      <c r="F24" s="290">
        <f t="shared" si="0"/>
        <v>5.5625</v>
      </c>
    </row>
    <row r="25" spans="1:6" ht="15" customHeight="1" x14ac:dyDescent="0.25">
      <c r="A25" s="279" t="s">
        <v>282</v>
      </c>
      <c r="B25" s="225" t="s">
        <v>12</v>
      </c>
      <c r="C25" s="225" t="s">
        <v>12</v>
      </c>
      <c r="D25" s="232">
        <f>D24-D26</f>
        <v>17.2</v>
      </c>
      <c r="E25" s="232">
        <f>E24-E26</f>
        <v>1.31</v>
      </c>
      <c r="F25" s="290">
        <f t="shared" si="0"/>
        <v>7.616279069767443</v>
      </c>
    </row>
    <row r="26" spans="1:6" ht="15" customHeight="1" x14ac:dyDescent="0.25">
      <c r="A26" s="279" t="s">
        <v>280</v>
      </c>
      <c r="B26" s="225" t="s">
        <v>12</v>
      </c>
      <c r="C26" s="225" t="s">
        <v>12</v>
      </c>
      <c r="D26" s="232">
        <v>14.8</v>
      </c>
      <c r="E26" s="238">
        <v>0.47</v>
      </c>
      <c r="F26" s="290">
        <f t="shared" si="0"/>
        <v>3.175675675675675</v>
      </c>
    </row>
    <row r="27" spans="1:6" ht="15" customHeight="1" x14ac:dyDescent="0.25">
      <c r="A27" s="280" t="s">
        <v>279</v>
      </c>
      <c r="B27" s="236"/>
      <c r="C27" s="236"/>
      <c r="D27" s="236"/>
      <c r="E27" s="236"/>
      <c r="F27" s="291"/>
    </row>
    <row r="28" spans="1:6" ht="15" customHeight="1" x14ac:dyDescent="0.25">
      <c r="A28" s="278" t="s">
        <v>281</v>
      </c>
      <c r="B28" s="229" t="s">
        <v>6</v>
      </c>
      <c r="C28" s="229" t="s">
        <v>161</v>
      </c>
      <c r="D28" s="239">
        <v>7.79</v>
      </c>
      <c r="E28" s="235">
        <v>0.6</v>
      </c>
      <c r="F28" s="289">
        <f t="shared" si="0"/>
        <v>7.7021822849807435</v>
      </c>
    </row>
    <row r="29" spans="1:6" ht="15" customHeight="1" x14ac:dyDescent="0.25">
      <c r="A29" s="279" t="s">
        <v>282</v>
      </c>
      <c r="B29" s="225" t="s">
        <v>12</v>
      </c>
      <c r="C29" s="225" t="s">
        <v>12</v>
      </c>
      <c r="D29" s="233">
        <f>D28-D30</f>
        <v>3.98</v>
      </c>
      <c r="E29" s="233">
        <f>E28-E30</f>
        <v>0.41299999999999998</v>
      </c>
      <c r="F29" s="290">
        <f t="shared" si="0"/>
        <v>10.376884422110551</v>
      </c>
    </row>
    <row r="30" spans="1:6" ht="15" customHeight="1" x14ac:dyDescent="0.25">
      <c r="A30" s="279" t="s">
        <v>280</v>
      </c>
      <c r="B30" s="225" t="s">
        <v>12</v>
      </c>
      <c r="C30" s="225" t="s">
        <v>12</v>
      </c>
      <c r="D30" s="233">
        <v>3.81</v>
      </c>
      <c r="E30" s="232">
        <v>0.187</v>
      </c>
      <c r="F30" s="290">
        <f t="shared" si="0"/>
        <v>4.9081364829396321</v>
      </c>
    </row>
    <row r="31" spans="1:6" ht="15" customHeight="1" x14ac:dyDescent="0.25">
      <c r="A31" s="276" t="s">
        <v>289</v>
      </c>
      <c r="B31" s="225"/>
      <c r="C31" s="225"/>
      <c r="D31" s="240"/>
      <c r="E31" s="228"/>
      <c r="F31" s="289"/>
    </row>
    <row r="32" spans="1:6" ht="15" customHeight="1" x14ac:dyDescent="0.25">
      <c r="A32" s="277" t="s">
        <v>290</v>
      </c>
      <c r="B32" s="225"/>
      <c r="C32" s="225"/>
      <c r="D32" s="240"/>
      <c r="E32" s="228"/>
      <c r="F32" s="289"/>
    </row>
    <row r="33" spans="1:6" ht="15" customHeight="1" x14ac:dyDescent="0.25">
      <c r="A33" s="278" t="s">
        <v>281</v>
      </c>
      <c r="B33" s="229" t="s">
        <v>6</v>
      </c>
      <c r="C33" s="229" t="s">
        <v>161</v>
      </c>
      <c r="D33" s="240">
        <v>24592</v>
      </c>
      <c r="E33" s="240">
        <v>2919.8620000000001</v>
      </c>
      <c r="F33" s="289">
        <f t="shared" si="0"/>
        <v>11.873218932986337</v>
      </c>
    </row>
    <row r="34" spans="1:6" ht="15" customHeight="1" x14ac:dyDescent="0.25">
      <c r="A34" s="279" t="s">
        <v>282</v>
      </c>
      <c r="B34" s="225" t="s">
        <v>12</v>
      </c>
      <c r="C34" s="225" t="s">
        <v>12</v>
      </c>
      <c r="D34" s="241">
        <f>D33-D35</f>
        <v>13465</v>
      </c>
      <c r="E34" s="241">
        <f>E33-E35</f>
        <v>1797.8620000000001</v>
      </c>
      <c r="F34" s="290">
        <f t="shared" si="0"/>
        <v>13.352112885258077</v>
      </c>
    </row>
    <row r="35" spans="1:6" ht="15" customHeight="1" x14ac:dyDescent="0.25">
      <c r="A35" s="279" t="s">
        <v>280</v>
      </c>
      <c r="B35" s="225" t="s">
        <v>12</v>
      </c>
      <c r="C35" s="225" t="s">
        <v>12</v>
      </c>
      <c r="D35" s="242">
        <v>11127</v>
      </c>
      <c r="E35" s="242">
        <v>1122</v>
      </c>
      <c r="F35" s="290">
        <f t="shared" si="0"/>
        <v>10.083580479913723</v>
      </c>
    </row>
    <row r="36" spans="1:6" ht="15" customHeight="1" x14ac:dyDescent="0.25">
      <c r="A36" s="277" t="s">
        <v>287</v>
      </c>
      <c r="B36" s="225"/>
      <c r="C36" s="225"/>
      <c r="D36" s="227"/>
      <c r="E36" s="227"/>
      <c r="F36" s="289"/>
    </row>
    <row r="37" spans="1:6" ht="15" customHeight="1" x14ac:dyDescent="0.25">
      <c r="A37" s="278" t="s">
        <v>281</v>
      </c>
      <c r="B37" s="229" t="s">
        <v>6</v>
      </c>
      <c r="C37" s="229" t="s">
        <v>161</v>
      </c>
      <c r="D37" s="240">
        <v>7931</v>
      </c>
      <c r="E37" s="240">
        <v>335</v>
      </c>
      <c r="F37" s="289">
        <f t="shared" si="0"/>
        <v>4.2239314083974282</v>
      </c>
    </row>
    <row r="38" spans="1:6" ht="15" customHeight="1" x14ac:dyDescent="0.25">
      <c r="A38" s="279" t="s">
        <v>282</v>
      </c>
      <c r="B38" s="225" t="s">
        <v>12</v>
      </c>
      <c r="C38" s="225" t="s">
        <v>12</v>
      </c>
      <c r="D38" s="242">
        <f>D37-D39</f>
        <v>4338</v>
      </c>
      <c r="E38" s="242">
        <f>E37-E39</f>
        <v>193</v>
      </c>
      <c r="F38" s="290">
        <f t="shared" si="0"/>
        <v>4.4490548639926235</v>
      </c>
    </row>
    <row r="39" spans="1:6" ht="15" customHeight="1" x14ac:dyDescent="0.25">
      <c r="A39" s="279" t="s">
        <v>280</v>
      </c>
      <c r="B39" s="225" t="s">
        <v>12</v>
      </c>
      <c r="C39" s="225" t="s">
        <v>12</v>
      </c>
      <c r="D39" s="242">
        <v>3593</v>
      </c>
      <c r="E39" s="242">
        <v>142</v>
      </c>
      <c r="F39" s="290">
        <f t="shared" si="0"/>
        <v>3.9521291399944336</v>
      </c>
    </row>
    <row r="40" spans="1:6" ht="15" customHeight="1" x14ac:dyDescent="0.25">
      <c r="A40" s="277" t="s">
        <v>291</v>
      </c>
      <c r="B40" s="225"/>
      <c r="C40" s="225"/>
      <c r="D40" s="240"/>
      <c r="E40" s="227"/>
      <c r="F40" s="289"/>
    </row>
    <row r="41" spans="1:6" ht="15" customHeight="1" x14ac:dyDescent="0.25">
      <c r="A41" s="278" t="s">
        <v>281</v>
      </c>
      <c r="B41" s="229" t="s">
        <v>6</v>
      </c>
      <c r="C41" s="229" t="s">
        <v>161</v>
      </c>
      <c r="D41" s="240">
        <v>4214</v>
      </c>
      <c r="E41" s="228">
        <v>919</v>
      </c>
      <c r="F41" s="289">
        <f t="shared" si="0"/>
        <v>21.808258186995729</v>
      </c>
    </row>
    <row r="42" spans="1:6" ht="15" customHeight="1" x14ac:dyDescent="0.25">
      <c r="A42" s="279" t="s">
        <v>282</v>
      </c>
      <c r="B42" s="225" t="s">
        <v>12</v>
      </c>
      <c r="C42" s="225" t="s">
        <v>12</v>
      </c>
      <c r="D42" s="242">
        <f>D41-D43</f>
        <v>2329</v>
      </c>
      <c r="E42" s="242">
        <f>E41-E43</f>
        <v>559</v>
      </c>
      <c r="F42" s="290">
        <f t="shared" si="0"/>
        <v>24.001717475311292</v>
      </c>
    </row>
    <row r="43" spans="1:6" ht="15" customHeight="1" x14ac:dyDescent="0.25">
      <c r="A43" s="279" t="s">
        <v>280</v>
      </c>
      <c r="B43" s="225" t="s">
        <v>12</v>
      </c>
      <c r="C43" s="225" t="s">
        <v>12</v>
      </c>
      <c r="D43" s="243">
        <v>1885</v>
      </c>
      <c r="E43" s="242">
        <v>360</v>
      </c>
      <c r="F43" s="290">
        <f t="shared" si="0"/>
        <v>19.098143236074268</v>
      </c>
    </row>
    <row r="44" spans="1:6" ht="15" customHeight="1" x14ac:dyDescent="0.25">
      <c r="A44" s="280" t="s">
        <v>293</v>
      </c>
      <c r="B44" s="236"/>
      <c r="C44" s="236"/>
      <c r="D44" s="236"/>
      <c r="E44" s="236"/>
      <c r="F44" s="291"/>
    </row>
    <row r="45" spans="1:6" ht="15" customHeight="1" x14ac:dyDescent="0.25">
      <c r="A45" s="280" t="s">
        <v>292</v>
      </c>
      <c r="B45" s="236"/>
      <c r="C45" s="236"/>
      <c r="D45" s="236"/>
      <c r="E45" s="236"/>
      <c r="F45" s="291"/>
    </row>
    <row r="46" spans="1:6" ht="15" customHeight="1" x14ac:dyDescent="0.25">
      <c r="A46" s="278" t="s">
        <v>281</v>
      </c>
      <c r="B46" s="229" t="s">
        <v>6</v>
      </c>
      <c r="C46" s="229" t="s">
        <v>161</v>
      </c>
      <c r="D46" s="240">
        <f>1804+599</f>
        <v>2403</v>
      </c>
      <c r="E46" s="240">
        <v>812</v>
      </c>
      <c r="F46" s="289">
        <f t="shared" si="0"/>
        <v>33.791094465251767</v>
      </c>
    </row>
    <row r="47" spans="1:6" ht="15" customHeight="1" x14ac:dyDescent="0.25">
      <c r="A47" s="279" t="s">
        <v>282</v>
      </c>
      <c r="B47" s="225" t="s">
        <v>12</v>
      </c>
      <c r="C47" s="225" t="s">
        <v>12</v>
      </c>
      <c r="D47" s="242">
        <f>D46-D48</f>
        <v>1298</v>
      </c>
      <c r="E47" s="242">
        <f>E46-E48</f>
        <v>512</v>
      </c>
      <c r="F47" s="290">
        <f t="shared" si="0"/>
        <v>39.445300462249619</v>
      </c>
    </row>
    <row r="48" spans="1:6" ht="15" customHeight="1" x14ac:dyDescent="0.25">
      <c r="A48" s="279" t="s">
        <v>280</v>
      </c>
      <c r="B48" s="225" t="s">
        <v>12</v>
      </c>
      <c r="C48" s="225" t="s">
        <v>12</v>
      </c>
      <c r="D48" s="242">
        <f>813+292</f>
        <v>1105</v>
      </c>
      <c r="E48" s="242">
        <v>300</v>
      </c>
      <c r="F48" s="290">
        <f t="shared" si="0"/>
        <v>27.149321266968325</v>
      </c>
    </row>
    <row r="49" spans="1:13" ht="15" customHeight="1" x14ac:dyDescent="0.25">
      <c r="A49" s="281" t="s">
        <v>295</v>
      </c>
      <c r="B49" s="244"/>
      <c r="C49" s="244"/>
      <c r="D49" s="245"/>
      <c r="E49" s="245"/>
      <c r="F49" s="292"/>
    </row>
    <row r="50" spans="1:13" ht="15" customHeight="1" x14ac:dyDescent="0.25">
      <c r="A50" s="282" t="s">
        <v>294</v>
      </c>
      <c r="B50" s="244"/>
      <c r="C50" s="244"/>
      <c r="D50" s="245"/>
      <c r="E50" s="245"/>
      <c r="F50" s="292"/>
    </row>
    <row r="51" spans="1:13" ht="15" customHeight="1" x14ac:dyDescent="0.25">
      <c r="A51" s="283" t="s">
        <v>281</v>
      </c>
      <c r="B51" s="246" t="s">
        <v>6</v>
      </c>
      <c r="C51" s="229" t="s">
        <v>161</v>
      </c>
      <c r="D51" s="247">
        <v>506.8</v>
      </c>
      <c r="E51" s="248">
        <v>78</v>
      </c>
      <c r="F51" s="293">
        <f>(E51/D51)*100</f>
        <v>15.390686661404892</v>
      </c>
      <c r="H51" s="222"/>
      <c r="I51" s="220"/>
      <c r="J51" s="220"/>
      <c r="K51" s="221"/>
      <c r="L51" s="221"/>
      <c r="M51" s="223"/>
    </row>
    <row r="52" spans="1:13" ht="15" customHeight="1" x14ac:dyDescent="0.25">
      <c r="A52" s="284" t="s">
        <v>282</v>
      </c>
      <c r="B52" s="249" t="s">
        <v>12</v>
      </c>
      <c r="C52" s="249" t="s">
        <v>163</v>
      </c>
      <c r="D52" s="250">
        <f>D51-D53</f>
        <v>216</v>
      </c>
      <c r="E52" s="251">
        <f>E51-E53</f>
        <v>57</v>
      </c>
      <c r="F52" s="294">
        <f>(E52/D52)*100</f>
        <v>26.388888888888889</v>
      </c>
    </row>
    <row r="53" spans="1:13" ht="15" customHeight="1" x14ac:dyDescent="0.25">
      <c r="A53" s="284" t="s">
        <v>280</v>
      </c>
      <c r="B53" s="249" t="s">
        <v>12</v>
      </c>
      <c r="C53" s="249" t="s">
        <v>163</v>
      </c>
      <c r="D53" s="252">
        <v>290.8</v>
      </c>
      <c r="E53" s="251">
        <v>21</v>
      </c>
      <c r="F53" s="294">
        <f>(E53/D53)*100</f>
        <v>7.2214580467675376</v>
      </c>
    </row>
    <row r="54" spans="1:13" ht="15" customHeight="1" x14ac:dyDescent="0.25">
      <c r="A54" s="282" t="s">
        <v>296</v>
      </c>
      <c r="B54" s="253"/>
      <c r="C54" s="253"/>
      <c r="D54" s="254"/>
      <c r="E54" s="255"/>
      <c r="F54" s="295"/>
    </row>
    <row r="55" spans="1:13" ht="15" customHeight="1" x14ac:dyDescent="0.25">
      <c r="A55" s="283" t="s">
        <v>281</v>
      </c>
      <c r="B55" s="246" t="s">
        <v>6</v>
      </c>
      <c r="C55" s="229" t="s">
        <v>161</v>
      </c>
      <c r="D55" s="256">
        <v>466.4</v>
      </c>
      <c r="E55" s="248">
        <v>12</v>
      </c>
      <c r="F55" s="293">
        <f>(E55/D55)*100</f>
        <v>2.5728987993138936</v>
      </c>
    </row>
    <row r="56" spans="1:13" ht="15" customHeight="1" x14ac:dyDescent="0.25">
      <c r="A56" s="284" t="s">
        <v>282</v>
      </c>
      <c r="B56" s="249" t="s">
        <v>12</v>
      </c>
      <c r="C56" s="249" t="s">
        <v>163</v>
      </c>
      <c r="D56" s="257">
        <f>D55-D57</f>
        <v>126.59999999999997</v>
      </c>
      <c r="E56" s="251">
        <f>E55-E57</f>
        <v>7</v>
      </c>
      <c r="F56" s="294">
        <f>(E56/D56)*100</f>
        <v>5.5292259083728288</v>
      </c>
    </row>
    <row r="57" spans="1:13" ht="15" customHeight="1" x14ac:dyDescent="0.25">
      <c r="A57" s="284" t="s">
        <v>280</v>
      </c>
      <c r="B57" s="249" t="s">
        <v>12</v>
      </c>
      <c r="C57" s="249" t="s">
        <v>163</v>
      </c>
      <c r="D57" s="258">
        <v>339.8</v>
      </c>
      <c r="E57" s="251">
        <v>5</v>
      </c>
      <c r="F57" s="294">
        <f>(E57/D57)*100</f>
        <v>1.4714537963507945</v>
      </c>
    </row>
    <row r="58" spans="1:13" ht="15" customHeight="1" x14ac:dyDescent="0.25">
      <c r="A58" s="282" t="s">
        <v>283</v>
      </c>
      <c r="B58" s="244"/>
      <c r="C58" s="244"/>
      <c r="D58" s="259"/>
      <c r="E58" s="245"/>
      <c r="F58" s="296"/>
    </row>
    <row r="59" spans="1:13" ht="15" customHeight="1" x14ac:dyDescent="0.25">
      <c r="A59" s="283" t="s">
        <v>281</v>
      </c>
      <c r="B59" s="246" t="s">
        <v>6</v>
      </c>
      <c r="C59" s="229" t="s">
        <v>161</v>
      </c>
      <c r="D59" s="256">
        <v>582</v>
      </c>
      <c r="E59" s="248">
        <v>33</v>
      </c>
      <c r="F59" s="293">
        <f>(E59/D59)*100</f>
        <v>5.6701030927835054</v>
      </c>
    </row>
    <row r="60" spans="1:13" ht="15" customHeight="1" x14ac:dyDescent="0.25">
      <c r="A60" s="284" t="s">
        <v>282</v>
      </c>
      <c r="B60" s="249" t="s">
        <v>12</v>
      </c>
      <c r="C60" s="249" t="s">
        <v>163</v>
      </c>
      <c r="D60" s="257">
        <f>D59-D61</f>
        <v>221.2</v>
      </c>
      <c r="E60" s="251">
        <f>E59-E61</f>
        <v>19</v>
      </c>
      <c r="F60" s="294">
        <f>(E60/D60)*100</f>
        <v>8.5895117540687167</v>
      </c>
    </row>
    <row r="61" spans="1:13" ht="15" customHeight="1" x14ac:dyDescent="0.25">
      <c r="A61" s="284" t="s">
        <v>280</v>
      </c>
      <c r="B61" s="249" t="s">
        <v>12</v>
      </c>
      <c r="C61" s="249" t="s">
        <v>163</v>
      </c>
      <c r="D61" s="258">
        <v>360.8</v>
      </c>
      <c r="E61" s="251">
        <v>14</v>
      </c>
      <c r="F61" s="294">
        <f>(E61/D61)*100</f>
        <v>3.8802660753880267</v>
      </c>
    </row>
    <row r="62" spans="1:13" ht="15" customHeight="1" x14ac:dyDescent="0.25">
      <c r="A62" s="285" t="s">
        <v>278</v>
      </c>
      <c r="B62" s="260"/>
      <c r="C62" s="260"/>
      <c r="D62" s="260"/>
      <c r="E62" s="260"/>
      <c r="F62" s="297"/>
    </row>
    <row r="63" spans="1:13" ht="15" customHeight="1" x14ac:dyDescent="0.25">
      <c r="A63" s="283" t="s">
        <v>281</v>
      </c>
      <c r="B63" s="246" t="s">
        <v>6</v>
      </c>
      <c r="C63" s="229" t="s">
        <v>161</v>
      </c>
      <c r="D63" s="256">
        <f>127.424+40.166</f>
        <v>167.59</v>
      </c>
      <c r="E63" s="248">
        <v>16</v>
      </c>
      <c r="F63" s="293">
        <f>(E63/D63)*100</f>
        <v>9.5471090160510759</v>
      </c>
    </row>
    <row r="64" spans="1:13" ht="15" customHeight="1" x14ac:dyDescent="0.25">
      <c r="A64" s="284" t="s">
        <v>282</v>
      </c>
      <c r="B64" s="249" t="s">
        <v>12</v>
      </c>
      <c r="C64" s="249" t="s">
        <v>163</v>
      </c>
      <c r="D64" s="257">
        <f>D63-D65</f>
        <v>83.61699999999999</v>
      </c>
      <c r="E64" s="251">
        <f>E63-E65</f>
        <v>10</v>
      </c>
      <c r="F64" s="294">
        <f>(E64/D64)*100</f>
        <v>11.9592905748831</v>
      </c>
    </row>
    <row r="65" spans="1:6" ht="15" customHeight="1" x14ac:dyDescent="0.25">
      <c r="A65" s="286" t="s">
        <v>280</v>
      </c>
      <c r="B65" s="261" t="s">
        <v>12</v>
      </c>
      <c r="C65" s="261" t="s">
        <v>163</v>
      </c>
      <c r="D65" s="262">
        <f>66.403+17.57</f>
        <v>83.973000000000013</v>
      </c>
      <c r="E65" s="263">
        <v>6</v>
      </c>
      <c r="F65" s="298">
        <f>(E65/D65)*100</f>
        <v>7.1451537994355316</v>
      </c>
    </row>
    <row r="66" spans="1:6" ht="15.75" x14ac:dyDescent="0.25">
      <c r="A66" s="224" t="s">
        <v>276</v>
      </c>
      <c r="B66" s="336"/>
      <c r="C66" s="336"/>
      <c r="D66" s="336"/>
      <c r="E66" s="336"/>
      <c r="F66" s="336"/>
    </row>
    <row r="67" spans="1:6" ht="15.75" x14ac:dyDescent="0.25">
      <c r="A67" s="338" t="s">
        <v>162</v>
      </c>
      <c r="B67" s="338"/>
      <c r="C67" s="338"/>
      <c r="D67" s="338"/>
      <c r="E67" s="338"/>
      <c r="F67" s="338"/>
    </row>
    <row r="68" spans="1:6" ht="15.75" x14ac:dyDescent="0.25">
      <c r="D68" s="337" t="s">
        <v>277</v>
      </c>
      <c r="E68" s="337"/>
      <c r="F68" s="337"/>
    </row>
    <row r="70" spans="1:6" x14ac:dyDescent="0.25">
      <c r="A70" s="300" t="s">
        <v>312</v>
      </c>
      <c r="B70" s="300"/>
      <c r="C70" s="300"/>
      <c r="D70" s="300"/>
      <c r="E70" s="300"/>
      <c r="F70" s="300"/>
    </row>
  </sheetData>
  <mergeCells count="13">
    <mergeCell ref="A70:F70"/>
    <mergeCell ref="B66:F66"/>
    <mergeCell ref="D68:F68"/>
    <mergeCell ref="A67:F67"/>
    <mergeCell ref="A1:F1"/>
    <mergeCell ref="E2:F2"/>
    <mergeCell ref="A6:F6"/>
    <mergeCell ref="A7:F7"/>
    <mergeCell ref="A11:A12"/>
    <mergeCell ref="B11:B12"/>
    <mergeCell ref="C11:C12"/>
    <mergeCell ref="D11:D12"/>
    <mergeCell ref="E11:E12"/>
  </mergeCells>
  <pageMargins left="0.25" right="0.25" top="0.5" bottom="0" header="0.3" footer="0.3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view="pageBreakPreview" topLeftCell="A33" zoomScale="60" zoomScaleNormal="100" workbookViewId="0">
      <selection activeCell="A54" sqref="A54"/>
    </sheetView>
  </sheetViews>
  <sheetFormatPr defaultRowHeight="15" x14ac:dyDescent="0.25"/>
  <cols>
    <col min="1" max="1" width="45.7109375" customWidth="1"/>
    <col min="2" max="6" width="15.7109375" customWidth="1"/>
  </cols>
  <sheetData>
    <row r="1" spans="1:7" x14ac:dyDescent="0.25">
      <c r="A1" s="329"/>
      <c r="B1" s="329"/>
      <c r="C1" s="329"/>
      <c r="D1" s="329"/>
      <c r="E1" s="329"/>
      <c r="F1" s="329"/>
    </row>
    <row r="2" spans="1:7" ht="15.75" x14ac:dyDescent="0.25">
      <c r="A2" s="58"/>
      <c r="B2" s="87"/>
      <c r="C2" s="87"/>
      <c r="D2" s="88"/>
      <c r="E2" s="343" t="s">
        <v>0</v>
      </c>
      <c r="F2" s="343"/>
      <c r="G2" s="93"/>
    </row>
    <row r="3" spans="1:7" x14ac:dyDescent="0.25">
      <c r="A3" s="58"/>
      <c r="B3" s="87"/>
      <c r="C3" s="87"/>
    </row>
    <row r="4" spans="1:7" x14ac:dyDescent="0.25">
      <c r="A4" s="58"/>
      <c r="B4" s="87"/>
      <c r="C4" s="87"/>
    </row>
    <row r="5" spans="1:7" x14ac:dyDescent="0.25">
      <c r="A5" s="58"/>
      <c r="B5" s="87"/>
      <c r="C5" s="87"/>
      <c r="D5" s="88"/>
      <c r="E5" s="88"/>
      <c r="F5" s="88"/>
    </row>
    <row r="6" spans="1:7" ht="24.95" customHeight="1" x14ac:dyDescent="0.35">
      <c r="A6" s="331" t="s">
        <v>85</v>
      </c>
      <c r="B6" s="331"/>
      <c r="C6" s="331"/>
      <c r="D6" s="331"/>
      <c r="E6" s="331"/>
      <c r="F6" s="331"/>
    </row>
    <row r="7" spans="1:7" ht="24.95" customHeight="1" x14ac:dyDescent="0.35">
      <c r="A7" s="331" t="s">
        <v>86</v>
      </c>
      <c r="B7" s="331"/>
      <c r="C7" s="331"/>
      <c r="D7" s="331"/>
      <c r="E7" s="331"/>
      <c r="F7" s="331"/>
    </row>
    <row r="8" spans="1:7" ht="15.75" x14ac:dyDescent="0.25">
      <c r="A8" s="59"/>
      <c r="B8" s="89"/>
      <c r="C8" s="89"/>
      <c r="D8" s="90"/>
      <c r="E8" s="90"/>
      <c r="F8" s="90"/>
    </row>
    <row r="9" spans="1:7" ht="15.75" x14ac:dyDescent="0.25">
      <c r="A9" s="59"/>
      <c r="B9" s="89"/>
      <c r="C9" s="89"/>
      <c r="D9" s="90"/>
      <c r="E9" s="90"/>
      <c r="F9" s="90"/>
    </row>
    <row r="10" spans="1:7" x14ac:dyDescent="0.25">
      <c r="A10" s="58"/>
      <c r="B10" s="87"/>
      <c r="C10" s="87"/>
      <c r="D10" s="88"/>
      <c r="E10" s="88"/>
      <c r="F10" s="88"/>
    </row>
    <row r="11" spans="1:7" ht="24.95" customHeight="1" x14ac:dyDescent="0.25">
      <c r="A11" s="344" t="s">
        <v>87</v>
      </c>
      <c r="B11" s="346" t="s">
        <v>88</v>
      </c>
      <c r="C11" s="346" t="s">
        <v>112</v>
      </c>
      <c r="D11" s="346" t="s">
        <v>89</v>
      </c>
      <c r="E11" s="346" t="s">
        <v>90</v>
      </c>
      <c r="F11" s="108" t="s">
        <v>91</v>
      </c>
    </row>
    <row r="12" spans="1:7" ht="24.95" customHeight="1" x14ac:dyDescent="0.25">
      <c r="A12" s="345"/>
      <c r="B12" s="347"/>
      <c r="C12" s="347"/>
      <c r="D12" s="347"/>
      <c r="E12" s="347"/>
      <c r="F12" s="109" t="s">
        <v>92</v>
      </c>
    </row>
    <row r="13" spans="1:7" ht="18.75" x14ac:dyDescent="0.25">
      <c r="A13" s="94"/>
      <c r="B13" s="95"/>
      <c r="C13" s="95"/>
      <c r="D13" s="95"/>
      <c r="E13" s="95"/>
      <c r="F13" s="96"/>
    </row>
    <row r="14" spans="1:7" ht="30" customHeight="1" x14ac:dyDescent="0.25">
      <c r="A14" s="97" t="s">
        <v>164</v>
      </c>
      <c r="B14" s="98"/>
      <c r="C14" s="98"/>
      <c r="D14" s="99"/>
      <c r="E14" s="99"/>
      <c r="F14" s="99"/>
    </row>
    <row r="15" spans="1:7" ht="30" customHeight="1" x14ac:dyDescent="0.25">
      <c r="A15" s="100" t="s">
        <v>165</v>
      </c>
      <c r="B15" s="140" t="s">
        <v>212</v>
      </c>
      <c r="C15" s="140" t="s">
        <v>166</v>
      </c>
      <c r="D15" s="101">
        <v>1279217</v>
      </c>
      <c r="E15" s="102">
        <v>796847</v>
      </c>
      <c r="F15" s="103">
        <v>62.3</v>
      </c>
    </row>
    <row r="16" spans="1:7" ht="30" customHeight="1" x14ac:dyDescent="0.25">
      <c r="A16" s="100" t="s">
        <v>167</v>
      </c>
      <c r="B16" s="141" t="s">
        <v>12</v>
      </c>
      <c r="C16" s="140" t="s">
        <v>168</v>
      </c>
      <c r="D16" s="101">
        <v>143704</v>
      </c>
      <c r="E16" s="101">
        <v>33055</v>
      </c>
      <c r="F16" s="105">
        <v>23</v>
      </c>
    </row>
    <row r="17" spans="1:6" ht="30" customHeight="1" x14ac:dyDescent="0.25">
      <c r="A17" s="106" t="s">
        <v>169</v>
      </c>
      <c r="B17" s="141" t="s">
        <v>12</v>
      </c>
      <c r="C17" s="140" t="s">
        <v>170</v>
      </c>
      <c r="D17" s="101">
        <v>27568460</v>
      </c>
      <c r="E17" s="101">
        <v>7991210</v>
      </c>
      <c r="F17" s="103">
        <v>29</v>
      </c>
    </row>
    <row r="18" spans="1:6" ht="30" customHeight="1" x14ac:dyDescent="0.25">
      <c r="A18" s="150" t="s">
        <v>240</v>
      </c>
      <c r="B18" s="149"/>
      <c r="C18" s="149"/>
      <c r="D18" s="149"/>
      <c r="E18" s="149"/>
      <c r="F18" s="149"/>
    </row>
    <row r="19" spans="1:6" ht="30" customHeight="1" x14ac:dyDescent="0.25">
      <c r="A19" s="129" t="s">
        <v>171</v>
      </c>
      <c r="B19" s="151" t="s">
        <v>212</v>
      </c>
      <c r="C19" s="151" t="s">
        <v>151</v>
      </c>
      <c r="D19" s="152">
        <v>1454</v>
      </c>
      <c r="E19" s="153">
        <v>414</v>
      </c>
      <c r="F19" s="153">
        <v>28.47</v>
      </c>
    </row>
    <row r="20" spans="1:6" ht="30" customHeight="1" x14ac:dyDescent="0.25">
      <c r="A20" s="129" t="s">
        <v>172</v>
      </c>
      <c r="B20" s="154" t="s">
        <v>12</v>
      </c>
      <c r="C20" s="154" t="s">
        <v>163</v>
      </c>
      <c r="D20" s="152">
        <v>5694</v>
      </c>
      <c r="E20" s="152">
        <v>1240</v>
      </c>
      <c r="F20" s="153">
        <v>21.78</v>
      </c>
    </row>
    <row r="21" spans="1:6" ht="35.1" customHeight="1" x14ac:dyDescent="0.25">
      <c r="A21" s="129" t="s">
        <v>241</v>
      </c>
      <c r="B21" s="154" t="s">
        <v>12</v>
      </c>
      <c r="C21" s="155" t="s">
        <v>239</v>
      </c>
      <c r="D21" s="157">
        <v>137</v>
      </c>
      <c r="E21" s="157">
        <v>52</v>
      </c>
      <c r="F21" s="157">
        <v>37.96</v>
      </c>
    </row>
    <row r="22" spans="1:6" ht="30" customHeight="1" x14ac:dyDescent="0.25">
      <c r="A22" s="129" t="s">
        <v>173</v>
      </c>
      <c r="B22" s="154" t="s">
        <v>12</v>
      </c>
      <c r="C22" s="151" t="s">
        <v>149</v>
      </c>
      <c r="D22" s="152">
        <v>49797</v>
      </c>
      <c r="E22" s="152">
        <v>5611</v>
      </c>
      <c r="F22" s="153">
        <v>11.27</v>
      </c>
    </row>
    <row r="23" spans="1:6" ht="30" customHeight="1" x14ac:dyDescent="0.25">
      <c r="A23" s="129" t="s">
        <v>174</v>
      </c>
      <c r="B23" s="154" t="s">
        <v>12</v>
      </c>
      <c r="C23" s="151" t="s">
        <v>175</v>
      </c>
      <c r="D23" s="152">
        <v>8850</v>
      </c>
      <c r="E23" s="152">
        <v>2704</v>
      </c>
      <c r="F23" s="153">
        <v>30.55</v>
      </c>
    </row>
    <row r="24" spans="1:6" ht="30" customHeight="1" x14ac:dyDescent="0.25">
      <c r="A24" s="150" t="s">
        <v>176</v>
      </c>
      <c r="B24" s="149"/>
      <c r="C24" s="149"/>
      <c r="D24" s="149"/>
      <c r="E24" s="149"/>
      <c r="F24" s="149"/>
    </row>
    <row r="25" spans="1:6" ht="30" customHeight="1" x14ac:dyDescent="0.25">
      <c r="A25" s="162" t="s">
        <v>242</v>
      </c>
      <c r="B25" s="151" t="s">
        <v>177</v>
      </c>
      <c r="C25" s="151" t="s">
        <v>178</v>
      </c>
      <c r="D25" s="152">
        <v>42578</v>
      </c>
      <c r="E25" s="152">
        <v>6299</v>
      </c>
      <c r="F25" s="153">
        <v>14.79</v>
      </c>
    </row>
    <row r="26" spans="1:6" ht="30" customHeight="1" x14ac:dyDescent="0.25">
      <c r="A26" s="162" t="s">
        <v>243</v>
      </c>
      <c r="B26" s="154" t="s">
        <v>12</v>
      </c>
      <c r="C26" s="154" t="s">
        <v>163</v>
      </c>
      <c r="D26" s="152">
        <v>2340966</v>
      </c>
      <c r="E26" s="152">
        <v>635638</v>
      </c>
      <c r="F26" s="153">
        <v>27.15</v>
      </c>
    </row>
    <row r="27" spans="1:6" ht="30" customHeight="1" x14ac:dyDescent="0.25">
      <c r="A27" s="162" t="s">
        <v>244</v>
      </c>
      <c r="B27" s="154" t="s">
        <v>12</v>
      </c>
      <c r="C27" s="151" t="s">
        <v>179</v>
      </c>
      <c r="D27" s="152">
        <v>816371</v>
      </c>
      <c r="E27" s="152">
        <v>335381</v>
      </c>
      <c r="F27" s="153">
        <v>41.08</v>
      </c>
    </row>
    <row r="28" spans="1:6" ht="30" customHeight="1" x14ac:dyDescent="0.25">
      <c r="A28" s="162" t="s">
        <v>245</v>
      </c>
      <c r="B28" s="154" t="s">
        <v>12</v>
      </c>
      <c r="C28" s="154" t="s">
        <v>163</v>
      </c>
      <c r="D28" s="152">
        <v>7458982</v>
      </c>
      <c r="E28" s="152">
        <v>3438238</v>
      </c>
      <c r="F28" s="153">
        <v>46.1</v>
      </c>
    </row>
    <row r="29" spans="1:6" ht="30" customHeight="1" x14ac:dyDescent="0.25">
      <c r="A29" s="162" t="s">
        <v>246</v>
      </c>
      <c r="B29" s="154" t="s">
        <v>12</v>
      </c>
      <c r="C29" s="154" t="s">
        <v>163</v>
      </c>
      <c r="D29" s="152">
        <v>11826434</v>
      </c>
      <c r="E29" s="152">
        <v>5367710</v>
      </c>
      <c r="F29" s="153">
        <v>45.39</v>
      </c>
    </row>
    <row r="30" spans="1:6" ht="30" customHeight="1" x14ac:dyDescent="0.25">
      <c r="A30" s="162" t="s">
        <v>247</v>
      </c>
      <c r="B30" s="154" t="s">
        <v>12</v>
      </c>
      <c r="C30" s="154" t="s">
        <v>163</v>
      </c>
      <c r="D30" s="152">
        <v>3739492</v>
      </c>
      <c r="E30" s="152">
        <v>1929472</v>
      </c>
      <c r="F30" s="153">
        <v>51.6</v>
      </c>
    </row>
    <row r="31" spans="1:6" ht="30" customHeight="1" x14ac:dyDescent="0.25">
      <c r="A31" s="156" t="s">
        <v>182</v>
      </c>
      <c r="B31" s="151" t="s">
        <v>212</v>
      </c>
      <c r="C31" s="151" t="s">
        <v>183</v>
      </c>
      <c r="D31" s="149"/>
      <c r="E31" s="149"/>
      <c r="F31" s="149"/>
    </row>
    <row r="32" spans="1:6" ht="30" customHeight="1" x14ac:dyDescent="0.25">
      <c r="A32" s="157" t="s">
        <v>184</v>
      </c>
      <c r="B32" s="154" t="s">
        <v>12</v>
      </c>
      <c r="C32" s="154" t="s">
        <v>12</v>
      </c>
      <c r="D32" s="152">
        <v>9229377</v>
      </c>
      <c r="E32" s="152">
        <v>4953159</v>
      </c>
      <c r="F32" s="153">
        <v>53.67</v>
      </c>
    </row>
    <row r="33" spans="1:6" ht="30" customHeight="1" x14ac:dyDescent="0.25">
      <c r="A33" s="157" t="s">
        <v>185</v>
      </c>
      <c r="B33" s="154" t="s">
        <v>12</v>
      </c>
      <c r="C33" s="154" t="s">
        <v>12</v>
      </c>
      <c r="D33" s="152">
        <v>76631785</v>
      </c>
      <c r="E33" s="152">
        <v>9726751</v>
      </c>
      <c r="F33" s="153">
        <v>12.69</v>
      </c>
    </row>
    <row r="34" spans="1:6" ht="30" customHeight="1" x14ac:dyDescent="0.25">
      <c r="A34" s="158" t="s">
        <v>186</v>
      </c>
      <c r="B34" s="159" t="s">
        <v>12</v>
      </c>
      <c r="C34" s="159" t="s">
        <v>12</v>
      </c>
      <c r="D34" s="160">
        <v>466225</v>
      </c>
      <c r="E34" s="160">
        <v>19870</v>
      </c>
      <c r="F34" s="161">
        <v>4.26</v>
      </c>
    </row>
    <row r="53" spans="1:6" x14ac:dyDescent="0.25">
      <c r="A53" s="300" t="s">
        <v>313</v>
      </c>
      <c r="B53" s="300"/>
      <c r="C53" s="300"/>
      <c r="D53" s="300"/>
      <c r="E53" s="300"/>
      <c r="F53" s="300"/>
    </row>
  </sheetData>
  <mergeCells count="10">
    <mergeCell ref="A53:F53"/>
    <mergeCell ref="A1:F1"/>
    <mergeCell ref="E2:F2"/>
    <mergeCell ref="A6:F6"/>
    <mergeCell ref="A7:F7"/>
    <mergeCell ref="A11:A12"/>
    <mergeCell ref="B11:B12"/>
    <mergeCell ref="C11:C12"/>
    <mergeCell ref="D11:D12"/>
    <mergeCell ref="E11:E12"/>
  </mergeCells>
  <pageMargins left="0.5" right="0.5" top="0.5" bottom="0" header="0.3" footer="0.3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view="pageBreakPreview" topLeftCell="A44" zoomScale="115" zoomScaleNormal="100" zoomScaleSheetLayoutView="115" workbookViewId="0">
      <selection activeCell="D54" sqref="D54"/>
    </sheetView>
  </sheetViews>
  <sheetFormatPr defaultRowHeight="15" x14ac:dyDescent="0.25"/>
  <cols>
    <col min="1" max="1" width="45.7109375" customWidth="1"/>
    <col min="2" max="6" width="15.7109375" customWidth="1"/>
  </cols>
  <sheetData>
    <row r="1" spans="1:6" x14ac:dyDescent="0.25">
      <c r="A1" s="348"/>
      <c r="B1" s="348"/>
      <c r="C1" s="348"/>
      <c r="D1" s="348"/>
      <c r="E1" s="348"/>
      <c r="F1" s="348"/>
    </row>
    <row r="2" spans="1:6" ht="15.75" x14ac:dyDescent="0.25">
      <c r="A2" s="110"/>
      <c r="B2" s="91"/>
      <c r="C2" s="91"/>
      <c r="D2" s="111"/>
      <c r="E2" s="349" t="s">
        <v>0</v>
      </c>
      <c r="F2" s="349"/>
    </row>
    <row r="3" spans="1:6" x14ac:dyDescent="0.25">
      <c r="A3" s="14"/>
      <c r="B3" s="91"/>
      <c r="C3" s="91"/>
      <c r="D3" s="111"/>
      <c r="E3" s="111"/>
      <c r="F3" s="111"/>
    </row>
    <row r="4" spans="1:6" x14ac:dyDescent="0.25">
      <c r="A4" s="14"/>
      <c r="B4" s="91"/>
      <c r="C4" s="91"/>
      <c r="D4" s="111"/>
      <c r="E4" s="111"/>
      <c r="F4" s="111"/>
    </row>
    <row r="5" spans="1:6" x14ac:dyDescent="0.25">
      <c r="A5" s="92"/>
      <c r="B5" s="91"/>
      <c r="C5" s="91"/>
      <c r="D5" s="92"/>
      <c r="E5" s="92"/>
      <c r="F5" s="92"/>
    </row>
    <row r="6" spans="1:6" ht="23.25" x14ac:dyDescent="0.35">
      <c r="A6" s="350" t="s">
        <v>85</v>
      </c>
      <c r="B6" s="350"/>
      <c r="C6" s="350"/>
      <c r="D6" s="350"/>
      <c r="E6" s="350"/>
      <c r="F6" s="350"/>
    </row>
    <row r="7" spans="1:6" ht="23.25" x14ac:dyDescent="0.35">
      <c r="A7" s="350" t="s">
        <v>86</v>
      </c>
      <c r="B7" s="350"/>
      <c r="C7" s="350"/>
      <c r="D7" s="350"/>
      <c r="E7" s="350"/>
      <c r="F7" s="350"/>
    </row>
    <row r="8" spans="1:6" ht="15.75" x14ac:dyDescent="0.25">
      <c r="A8" s="112"/>
      <c r="B8" s="113"/>
      <c r="C8" s="113"/>
      <c r="D8" s="111"/>
      <c r="E8" s="111"/>
      <c r="F8" s="111"/>
    </row>
    <row r="9" spans="1:6" ht="15.75" x14ac:dyDescent="0.25">
      <c r="A9" s="112"/>
      <c r="B9" s="113"/>
      <c r="C9" s="113"/>
      <c r="D9" s="111"/>
      <c r="E9" s="111"/>
      <c r="F9" s="111"/>
    </row>
    <row r="10" spans="1:6" x14ac:dyDescent="0.25">
      <c r="A10" s="114"/>
      <c r="B10" s="91"/>
      <c r="C10" s="91"/>
      <c r="D10" s="114"/>
      <c r="E10" s="114"/>
      <c r="F10" s="114"/>
    </row>
    <row r="11" spans="1:6" ht="18.75" x14ac:dyDescent="0.25">
      <c r="A11" s="351" t="s">
        <v>87</v>
      </c>
      <c r="B11" s="351" t="s">
        <v>180</v>
      </c>
      <c r="C11" s="351" t="s">
        <v>5</v>
      </c>
      <c r="D11" s="351" t="s">
        <v>181</v>
      </c>
      <c r="E11" s="351" t="s">
        <v>90</v>
      </c>
      <c r="F11" s="115" t="s">
        <v>91</v>
      </c>
    </row>
    <row r="12" spans="1:6" ht="18.75" x14ac:dyDescent="0.25">
      <c r="A12" s="352"/>
      <c r="B12" s="352"/>
      <c r="C12" s="352"/>
      <c r="D12" s="352"/>
      <c r="E12" s="352"/>
      <c r="F12" s="116" t="s">
        <v>92</v>
      </c>
    </row>
    <row r="13" spans="1:6" ht="18.75" x14ac:dyDescent="0.25">
      <c r="A13" s="117"/>
      <c r="B13" s="118"/>
      <c r="C13" s="118"/>
      <c r="D13" s="117"/>
      <c r="E13" s="117"/>
      <c r="F13" s="117"/>
    </row>
    <row r="14" spans="1:6" ht="21.95" customHeight="1" x14ac:dyDescent="0.25">
      <c r="A14" s="107" t="s">
        <v>187</v>
      </c>
      <c r="B14" s="104"/>
      <c r="C14" s="104"/>
      <c r="D14" s="99"/>
      <c r="E14" s="99"/>
      <c r="F14" s="99"/>
    </row>
    <row r="15" spans="1:6" ht="21.95" customHeight="1" x14ac:dyDescent="0.25">
      <c r="A15" s="107" t="s">
        <v>188</v>
      </c>
      <c r="B15" s="104"/>
      <c r="C15" s="104"/>
      <c r="D15" s="119"/>
      <c r="E15" s="119"/>
      <c r="F15" s="119"/>
    </row>
    <row r="16" spans="1:6" ht="21.95" customHeight="1" x14ac:dyDescent="0.25">
      <c r="A16" s="120" t="s">
        <v>189</v>
      </c>
      <c r="B16" s="142">
        <v>2017</v>
      </c>
      <c r="C16" s="142" t="s">
        <v>190</v>
      </c>
      <c r="D16" s="121">
        <f>SUM(D17+D21)</f>
        <v>207775</v>
      </c>
      <c r="E16" s="121">
        <f>SUM(E17+E21)</f>
        <v>47886</v>
      </c>
      <c r="F16" s="122">
        <f t="shared" ref="F16:F31" si="0">(E16/D16)*100</f>
        <v>23.04704608350379</v>
      </c>
    </row>
    <row r="17" spans="1:6" ht="21.95" customHeight="1" x14ac:dyDescent="0.25">
      <c r="A17" s="120" t="s">
        <v>191</v>
      </c>
      <c r="B17" s="142" t="s">
        <v>12</v>
      </c>
      <c r="C17" s="142" t="s">
        <v>12</v>
      </c>
      <c r="D17" s="121">
        <f>SUM(D18:D20)</f>
        <v>75585</v>
      </c>
      <c r="E17" s="121">
        <f>SUM(E18:E20)</f>
        <v>24910</v>
      </c>
      <c r="F17" s="122">
        <f t="shared" si="0"/>
        <v>32.95627439306741</v>
      </c>
    </row>
    <row r="18" spans="1:6" ht="21.95" customHeight="1" x14ac:dyDescent="0.25">
      <c r="A18" s="123" t="s">
        <v>192</v>
      </c>
      <c r="B18" s="143" t="s">
        <v>12</v>
      </c>
      <c r="C18" s="143" t="s">
        <v>12</v>
      </c>
      <c r="D18" s="124">
        <v>39149</v>
      </c>
      <c r="E18" s="124">
        <v>13008</v>
      </c>
      <c r="F18" s="125">
        <f t="shared" si="0"/>
        <v>33.226902347441822</v>
      </c>
    </row>
    <row r="19" spans="1:6" ht="21.95" customHeight="1" x14ac:dyDescent="0.25">
      <c r="A19" s="123" t="s">
        <v>193</v>
      </c>
      <c r="B19" s="143" t="s">
        <v>12</v>
      </c>
      <c r="C19" s="143" t="s">
        <v>12</v>
      </c>
      <c r="D19" s="124">
        <v>36428</v>
      </c>
      <c r="E19" s="124">
        <v>11900</v>
      </c>
      <c r="F19" s="125">
        <f t="shared" si="0"/>
        <v>32.66717909300538</v>
      </c>
    </row>
    <row r="20" spans="1:6" ht="21.95" customHeight="1" x14ac:dyDescent="0.25">
      <c r="A20" s="126" t="s">
        <v>194</v>
      </c>
      <c r="B20" s="143" t="s">
        <v>12</v>
      </c>
      <c r="C20" s="143" t="s">
        <v>12</v>
      </c>
      <c r="D20" s="127">
        <v>8</v>
      </c>
      <c r="E20" s="124">
        <v>2</v>
      </c>
      <c r="F20" s="125">
        <f t="shared" si="0"/>
        <v>25</v>
      </c>
    </row>
    <row r="21" spans="1:6" ht="21.95" customHeight="1" x14ac:dyDescent="0.25">
      <c r="A21" s="120" t="s">
        <v>195</v>
      </c>
      <c r="B21" s="143" t="s">
        <v>12</v>
      </c>
      <c r="C21" s="143" t="s">
        <v>12</v>
      </c>
      <c r="D21" s="121">
        <f>SUM(D22:D24)</f>
        <v>132190</v>
      </c>
      <c r="E21" s="121">
        <v>22976</v>
      </c>
      <c r="F21" s="122">
        <f t="shared" si="0"/>
        <v>17.381042438913685</v>
      </c>
    </row>
    <row r="22" spans="1:6" ht="21.95" customHeight="1" x14ac:dyDescent="0.25">
      <c r="A22" s="123" t="s">
        <v>192</v>
      </c>
      <c r="B22" s="143" t="s">
        <v>12</v>
      </c>
      <c r="C22" s="143" t="s">
        <v>12</v>
      </c>
      <c r="D22" s="124">
        <v>67300</v>
      </c>
      <c r="E22" s="124">
        <v>11919</v>
      </c>
      <c r="F22" s="125">
        <f t="shared" si="0"/>
        <v>17.710252600297178</v>
      </c>
    </row>
    <row r="23" spans="1:6" ht="21.95" customHeight="1" x14ac:dyDescent="0.25">
      <c r="A23" s="123" t="s">
        <v>193</v>
      </c>
      <c r="B23" s="143" t="s">
        <v>12</v>
      </c>
      <c r="C23" s="143" t="s">
        <v>12</v>
      </c>
      <c r="D23" s="124">
        <v>64887</v>
      </c>
      <c r="E23" s="124">
        <v>11056</v>
      </c>
      <c r="F23" s="125">
        <f t="shared" si="0"/>
        <v>17.038852158367625</v>
      </c>
    </row>
    <row r="24" spans="1:6" ht="21.95" customHeight="1" x14ac:dyDescent="0.25">
      <c r="A24" s="126" t="s">
        <v>194</v>
      </c>
      <c r="B24" s="143" t="s">
        <v>12</v>
      </c>
      <c r="C24" s="143" t="s">
        <v>12</v>
      </c>
      <c r="D24" s="124">
        <v>3</v>
      </c>
      <c r="E24" s="127">
        <v>0.30099999999999999</v>
      </c>
      <c r="F24" s="125">
        <f t="shared" si="0"/>
        <v>10.033333333333333</v>
      </c>
    </row>
    <row r="25" spans="1:6" ht="21.95" customHeight="1" x14ac:dyDescent="0.25">
      <c r="A25" s="120" t="s">
        <v>196</v>
      </c>
      <c r="B25" s="142" t="s">
        <v>197</v>
      </c>
      <c r="C25" s="142" t="s">
        <v>190</v>
      </c>
      <c r="D25" s="121">
        <f>SUM(D26+D29)</f>
        <v>132352</v>
      </c>
      <c r="E25" s="121">
        <v>30440</v>
      </c>
      <c r="F25" s="122">
        <f t="shared" si="0"/>
        <v>22.999274661508704</v>
      </c>
    </row>
    <row r="26" spans="1:6" ht="21.95" customHeight="1" x14ac:dyDescent="0.25">
      <c r="A26" s="120" t="s">
        <v>198</v>
      </c>
      <c r="B26" s="142" t="s">
        <v>12</v>
      </c>
      <c r="C26" s="142" t="s">
        <v>12</v>
      </c>
      <c r="D26" s="121">
        <f>SUM(D27:D28)</f>
        <v>43036</v>
      </c>
      <c r="E26" s="121">
        <v>14840</v>
      </c>
      <c r="F26" s="122">
        <f t="shared" si="0"/>
        <v>34.482758620689658</v>
      </c>
    </row>
    <row r="27" spans="1:6" ht="21.95" customHeight="1" x14ac:dyDescent="0.25">
      <c r="A27" s="123" t="s">
        <v>192</v>
      </c>
      <c r="B27" s="143" t="s">
        <v>12</v>
      </c>
      <c r="C27" s="143" t="s">
        <v>12</v>
      </c>
      <c r="D27" s="124">
        <v>22752</v>
      </c>
      <c r="E27" s="124">
        <v>7905</v>
      </c>
      <c r="F27" s="125">
        <f t="shared" si="0"/>
        <v>34.744198312236286</v>
      </c>
    </row>
    <row r="28" spans="1:6" ht="21.95" customHeight="1" x14ac:dyDescent="0.25">
      <c r="A28" s="123" t="s">
        <v>193</v>
      </c>
      <c r="B28" s="143" t="s">
        <v>12</v>
      </c>
      <c r="C28" s="143" t="s">
        <v>12</v>
      </c>
      <c r="D28" s="124">
        <v>20284</v>
      </c>
      <c r="E28" s="124">
        <v>6935</v>
      </c>
      <c r="F28" s="125">
        <f t="shared" si="0"/>
        <v>34.18950897258923</v>
      </c>
    </row>
    <row r="29" spans="1:6" ht="21.95" customHeight="1" x14ac:dyDescent="0.25">
      <c r="A29" s="120" t="s">
        <v>199</v>
      </c>
      <c r="B29" s="143" t="s">
        <v>12</v>
      </c>
      <c r="C29" s="143" t="s">
        <v>12</v>
      </c>
      <c r="D29" s="121">
        <f>SUM(D30:D31)</f>
        <v>89316</v>
      </c>
      <c r="E29" s="121">
        <v>15600</v>
      </c>
      <c r="F29" s="122">
        <f t="shared" si="0"/>
        <v>17.466075507187963</v>
      </c>
    </row>
    <row r="30" spans="1:6" ht="21.95" customHeight="1" x14ac:dyDescent="0.25">
      <c r="A30" s="123" t="s">
        <v>192</v>
      </c>
      <c r="B30" s="143" t="s">
        <v>12</v>
      </c>
      <c r="C30" s="143" t="s">
        <v>12</v>
      </c>
      <c r="D30" s="124">
        <v>46122</v>
      </c>
      <c r="E30" s="124">
        <v>8193</v>
      </c>
      <c r="F30" s="125">
        <f t="shared" si="0"/>
        <v>17.763756992324701</v>
      </c>
    </row>
    <row r="31" spans="1:6" ht="21.95" customHeight="1" x14ac:dyDescent="0.25">
      <c r="A31" s="123" t="s">
        <v>193</v>
      </c>
      <c r="B31" s="143" t="s">
        <v>12</v>
      </c>
      <c r="C31" s="143" t="s">
        <v>12</v>
      </c>
      <c r="D31" s="124">
        <v>43194</v>
      </c>
      <c r="E31" s="124">
        <v>7407</v>
      </c>
      <c r="F31" s="125">
        <f t="shared" si="0"/>
        <v>17.148215029865259</v>
      </c>
    </row>
    <row r="32" spans="1:6" ht="21.95" customHeight="1" x14ac:dyDescent="0.25">
      <c r="A32" s="128" t="s">
        <v>200</v>
      </c>
      <c r="B32" s="143"/>
      <c r="C32" s="143"/>
      <c r="D32" s="129"/>
      <c r="E32" s="129"/>
      <c r="F32" s="129"/>
    </row>
    <row r="33" spans="1:6" ht="21.95" customHeight="1" x14ac:dyDescent="0.25">
      <c r="A33" s="107" t="s">
        <v>201</v>
      </c>
      <c r="B33" s="140">
        <v>1998</v>
      </c>
      <c r="C33" s="140" t="s">
        <v>202</v>
      </c>
      <c r="D33" s="130">
        <v>43.9</v>
      </c>
      <c r="E33" s="130">
        <v>45.3</v>
      </c>
      <c r="F33" s="131" t="s">
        <v>203</v>
      </c>
    </row>
    <row r="34" spans="1:6" ht="21.95" customHeight="1" x14ac:dyDescent="0.25">
      <c r="A34" s="107" t="s">
        <v>201</v>
      </c>
      <c r="B34" s="140">
        <v>2017</v>
      </c>
      <c r="C34" s="140" t="s">
        <v>12</v>
      </c>
      <c r="D34" s="119">
        <v>58.91</v>
      </c>
      <c r="E34" s="119">
        <v>54.57</v>
      </c>
      <c r="F34" s="131" t="s">
        <v>203</v>
      </c>
    </row>
    <row r="35" spans="1:6" ht="21.95" customHeight="1" x14ac:dyDescent="0.25">
      <c r="A35" s="132" t="s">
        <v>204</v>
      </c>
      <c r="B35" s="140">
        <v>1998</v>
      </c>
      <c r="C35" s="141" t="s">
        <v>12</v>
      </c>
      <c r="D35" s="133">
        <v>33.6</v>
      </c>
      <c r="E35" s="133">
        <v>25.7</v>
      </c>
      <c r="F35" s="134" t="s">
        <v>203</v>
      </c>
    </row>
    <row r="36" spans="1:6" ht="21.95" customHeight="1" x14ac:dyDescent="0.25">
      <c r="A36" s="132" t="s">
        <v>204</v>
      </c>
      <c r="B36" s="140">
        <v>2017</v>
      </c>
      <c r="C36" s="141" t="s">
        <v>12</v>
      </c>
      <c r="D36" s="135">
        <v>50.05</v>
      </c>
      <c r="E36" s="135">
        <v>35.19</v>
      </c>
      <c r="F36" s="134" t="s">
        <v>203</v>
      </c>
    </row>
    <row r="37" spans="1:6" ht="21.95" customHeight="1" x14ac:dyDescent="0.25">
      <c r="A37" s="132" t="s">
        <v>205</v>
      </c>
      <c r="B37" s="140">
        <v>1998</v>
      </c>
      <c r="C37" s="141" t="s">
        <v>12</v>
      </c>
      <c r="D37" s="133">
        <v>63.1</v>
      </c>
      <c r="E37" s="133">
        <v>63.7</v>
      </c>
      <c r="F37" s="134" t="s">
        <v>203</v>
      </c>
    </row>
    <row r="38" spans="1:6" ht="21.95" customHeight="1" x14ac:dyDescent="0.25">
      <c r="A38" s="132" t="s">
        <v>205</v>
      </c>
      <c r="B38" s="140">
        <v>2017</v>
      </c>
      <c r="C38" s="141" t="s">
        <v>12</v>
      </c>
      <c r="D38" s="135">
        <v>73.23</v>
      </c>
      <c r="E38" s="135">
        <v>70.430000000000007</v>
      </c>
      <c r="F38" s="134" t="s">
        <v>203</v>
      </c>
    </row>
    <row r="39" spans="1:6" ht="21.95" customHeight="1" x14ac:dyDescent="0.25">
      <c r="A39" s="132" t="s">
        <v>206</v>
      </c>
      <c r="B39" s="140">
        <v>1998</v>
      </c>
      <c r="C39" s="141" t="s">
        <v>12</v>
      </c>
      <c r="D39" s="133">
        <v>54.8</v>
      </c>
      <c r="E39" s="133">
        <v>54.5</v>
      </c>
      <c r="F39" s="134" t="s">
        <v>203</v>
      </c>
    </row>
    <row r="40" spans="1:6" ht="21.95" customHeight="1" x14ac:dyDescent="0.25">
      <c r="A40" s="132" t="s">
        <v>206</v>
      </c>
      <c r="B40" s="140">
        <v>2017</v>
      </c>
      <c r="C40" s="141" t="s">
        <v>12</v>
      </c>
      <c r="D40" s="135">
        <v>67.790000000000006</v>
      </c>
      <c r="E40" s="135">
        <v>62.52</v>
      </c>
      <c r="F40" s="134" t="s">
        <v>203</v>
      </c>
    </row>
    <row r="41" spans="1:6" ht="21.95" customHeight="1" x14ac:dyDescent="0.25">
      <c r="A41" s="132" t="s">
        <v>207</v>
      </c>
      <c r="B41" s="140">
        <v>1998</v>
      </c>
      <c r="C41" s="141" t="s">
        <v>12</v>
      </c>
      <c r="D41" s="133">
        <v>46.4</v>
      </c>
      <c r="E41" s="133">
        <v>37.9</v>
      </c>
      <c r="F41" s="134" t="s">
        <v>203</v>
      </c>
    </row>
    <row r="42" spans="1:6" ht="21.95" customHeight="1" x14ac:dyDescent="0.25">
      <c r="A42" s="132" t="s">
        <v>207</v>
      </c>
      <c r="B42" s="140">
        <v>2017</v>
      </c>
      <c r="C42" s="141" t="s">
        <v>12</v>
      </c>
      <c r="D42" s="135">
        <v>61.31</v>
      </c>
      <c r="E42" s="135">
        <v>46.91</v>
      </c>
      <c r="F42" s="134" t="s">
        <v>203</v>
      </c>
    </row>
    <row r="43" spans="1:6" ht="21.95" customHeight="1" x14ac:dyDescent="0.25">
      <c r="A43" s="132" t="s">
        <v>208</v>
      </c>
      <c r="B43" s="140">
        <v>1998</v>
      </c>
      <c r="C43" s="141" t="s">
        <v>12</v>
      </c>
      <c r="D43" s="133">
        <v>70</v>
      </c>
      <c r="E43" s="133">
        <v>69.8</v>
      </c>
      <c r="F43" s="134" t="s">
        <v>203</v>
      </c>
    </row>
    <row r="44" spans="1:6" ht="21.95" customHeight="1" x14ac:dyDescent="0.25">
      <c r="A44" s="132" t="s">
        <v>208</v>
      </c>
      <c r="B44" s="140">
        <v>2017</v>
      </c>
      <c r="C44" s="141" t="s">
        <v>12</v>
      </c>
      <c r="D44" s="135">
        <v>77.98</v>
      </c>
      <c r="E44" s="135">
        <v>75.13</v>
      </c>
      <c r="F44" s="134" t="s">
        <v>203</v>
      </c>
    </row>
    <row r="45" spans="1:6" ht="21.95" customHeight="1" x14ac:dyDescent="0.25">
      <c r="A45" s="132" t="s">
        <v>209</v>
      </c>
      <c r="B45" s="140">
        <v>1998</v>
      </c>
      <c r="C45" s="141" t="s">
        <v>12</v>
      </c>
      <c r="D45" s="133">
        <v>32</v>
      </c>
      <c r="E45" s="133">
        <v>34.799999999999997</v>
      </c>
      <c r="F45" s="134" t="s">
        <v>203</v>
      </c>
    </row>
    <row r="46" spans="1:6" ht="21.95" customHeight="1" x14ac:dyDescent="0.25">
      <c r="A46" s="132" t="s">
        <v>209</v>
      </c>
      <c r="B46" s="140">
        <v>2017</v>
      </c>
      <c r="C46" s="141" t="s">
        <v>12</v>
      </c>
      <c r="D46" s="135">
        <v>49.69</v>
      </c>
      <c r="E46" s="135">
        <v>45.95</v>
      </c>
      <c r="F46" s="134" t="s">
        <v>203</v>
      </c>
    </row>
    <row r="47" spans="1:6" ht="21.95" customHeight="1" x14ac:dyDescent="0.25">
      <c r="A47" s="132" t="s">
        <v>210</v>
      </c>
      <c r="B47" s="140">
        <v>1998</v>
      </c>
      <c r="C47" s="141" t="s">
        <v>12</v>
      </c>
      <c r="D47" s="133">
        <v>20.100000000000001</v>
      </c>
      <c r="E47" s="133">
        <v>12.2</v>
      </c>
      <c r="F47" s="134" t="s">
        <v>203</v>
      </c>
    </row>
    <row r="48" spans="1:6" ht="21.95" customHeight="1" x14ac:dyDescent="0.25">
      <c r="A48" s="132" t="s">
        <v>210</v>
      </c>
      <c r="B48" s="140">
        <v>2017</v>
      </c>
      <c r="C48" s="141" t="s">
        <v>12</v>
      </c>
      <c r="D48" s="135">
        <v>38.57</v>
      </c>
      <c r="E48" s="135">
        <v>22.64</v>
      </c>
      <c r="F48" s="134" t="s">
        <v>203</v>
      </c>
    </row>
    <row r="49" spans="1:6" ht="21.95" customHeight="1" x14ac:dyDescent="0.25">
      <c r="A49" s="132" t="s">
        <v>211</v>
      </c>
      <c r="B49" s="140">
        <v>1998</v>
      </c>
      <c r="C49" s="141" t="s">
        <v>12</v>
      </c>
      <c r="D49" s="136">
        <v>55.2</v>
      </c>
      <c r="E49" s="136">
        <v>56.7</v>
      </c>
      <c r="F49" s="134" t="s">
        <v>203</v>
      </c>
    </row>
    <row r="50" spans="1:6" ht="21.95" customHeight="1" x14ac:dyDescent="0.25">
      <c r="A50" s="137" t="s">
        <v>211</v>
      </c>
      <c r="B50" s="140">
        <v>2017</v>
      </c>
      <c r="C50" s="141" t="s">
        <v>12</v>
      </c>
      <c r="D50" s="138">
        <v>68.14</v>
      </c>
      <c r="E50" s="138">
        <v>65.28</v>
      </c>
      <c r="F50" s="139" t="s">
        <v>203</v>
      </c>
    </row>
    <row r="51" spans="1:6" ht="18.75" x14ac:dyDescent="0.3">
      <c r="A51" s="85"/>
      <c r="B51" s="86"/>
      <c r="C51" s="86"/>
      <c r="D51" s="85"/>
      <c r="E51" s="85"/>
      <c r="F51" s="85"/>
    </row>
    <row r="52" spans="1:6" x14ac:dyDescent="0.25">
      <c r="A52" s="14"/>
      <c r="B52" s="14"/>
      <c r="C52" s="14"/>
      <c r="D52" s="14"/>
      <c r="E52" s="14"/>
      <c r="F52" s="14"/>
    </row>
    <row r="58" spans="1:6" x14ac:dyDescent="0.25">
      <c r="A58" s="300" t="s">
        <v>314</v>
      </c>
      <c r="B58" s="300"/>
      <c r="C58" s="300"/>
      <c r="D58" s="300"/>
      <c r="E58" s="300"/>
      <c r="F58" s="300"/>
    </row>
  </sheetData>
  <mergeCells count="10">
    <mergeCell ref="A58:F58"/>
    <mergeCell ref="A1:F1"/>
    <mergeCell ref="E2:F2"/>
    <mergeCell ref="A6:F6"/>
    <mergeCell ref="A7:F7"/>
    <mergeCell ref="A11:A12"/>
    <mergeCell ref="B11:B12"/>
    <mergeCell ref="C11:C12"/>
    <mergeCell ref="D11:D12"/>
    <mergeCell ref="E11:E12"/>
  </mergeCells>
  <pageMargins left="0.5" right="0.5" top="0.5" bottom="0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title</vt:lpstr>
      <vt:lpstr>Sheet-1</vt:lpstr>
      <vt:lpstr>Sheet2</vt:lpstr>
      <vt:lpstr>Sheet3</vt:lpstr>
      <vt:lpstr>Sheet4</vt:lpstr>
      <vt:lpstr>Sheet-4</vt:lpstr>
      <vt:lpstr>Sheet-5</vt:lpstr>
      <vt:lpstr>Sheet-6</vt:lpstr>
      <vt:lpstr>Sheet-7</vt:lpstr>
      <vt:lpstr>'Sheet-1'!Print_Area</vt:lpstr>
      <vt:lpstr>Sheet2!Print_Area</vt:lpstr>
      <vt:lpstr>Sheet3!Print_Area</vt:lpstr>
      <vt:lpstr>Sheet4!Print_Area</vt:lpstr>
      <vt:lpstr>'Sheet-4'!Print_Area</vt:lpstr>
      <vt:lpstr>'Sheet-5'!Print_Area</vt:lpstr>
      <vt:lpstr>'Sheet-6'!Print_Area</vt:lpstr>
      <vt:lpstr>'Sheet-7'!Print_Area</vt:lpstr>
      <vt:lpstr>title!Print_Area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2023-08-24T11:26:57Z</dcterms:modified>
</cp:coreProperties>
</file>