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160" windowHeight="0" tabRatio="772" activeTab="10"/>
  </bookViews>
  <sheets>
    <sheet name="Sheet1" sheetId="28" r:id="rId1"/>
    <sheet name="17.1" sheetId="1" r:id="rId2"/>
    <sheet name="17.2" sheetId="16" r:id="rId3"/>
    <sheet name="17.2a" sheetId="18" r:id="rId4"/>
    <sheet name="17.2b" sheetId="20" r:id="rId5"/>
    <sheet name="17.3" sheetId="22" r:id="rId6"/>
    <sheet name="17.3a" sheetId="23" r:id="rId7"/>
    <sheet name="17.3b" sheetId="24" r:id="rId8"/>
    <sheet name="17.3c" sheetId="25" r:id="rId9"/>
    <sheet name="17.3d" sheetId="26" r:id="rId10"/>
    <sheet name="17.3e" sheetId="27" r:id="rId11"/>
  </sheets>
  <definedNames>
    <definedName name="_xlnm.Print_Area" localSheetId="1">'17.1'!$A$1:$G$43</definedName>
    <definedName name="_xlnm.Print_Area" localSheetId="2">'17.2'!$A$1:$G$68</definedName>
    <definedName name="_xlnm.Print_Area" localSheetId="3">'17.2a'!$A$1:$G$73</definedName>
    <definedName name="_xlnm.Print_Area" localSheetId="4">'17.2b'!$A$1:$G$73</definedName>
    <definedName name="_xlnm.Print_Area" localSheetId="5">'17.3'!$A$1:$M$49</definedName>
    <definedName name="_xlnm.Print_Area" localSheetId="6">'17.3a'!$A$1:$M$48</definedName>
    <definedName name="_xlnm.Print_Area" localSheetId="7">'17.3b'!$A$1:$M$48</definedName>
    <definedName name="_xlnm.Print_Area" localSheetId="8">'17.3c'!$A$1:$M$47</definedName>
    <definedName name="_xlnm.Print_Area" localSheetId="9">'17.3d'!$A$1:$M$47</definedName>
    <definedName name="_xlnm.Print_Area" localSheetId="10">'17.3e'!$A$1:$M$50</definedName>
    <definedName name="_xlnm.Print_Area" localSheetId="0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27" l="1"/>
  <c r="L40" i="27"/>
  <c r="K40" i="27"/>
  <c r="J40" i="27"/>
  <c r="I40" i="27"/>
  <c r="H40" i="27"/>
  <c r="G40" i="27"/>
  <c r="F40" i="27"/>
  <c r="E40" i="27"/>
  <c r="D40" i="27"/>
  <c r="C40" i="27"/>
  <c r="B40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M16" i="27"/>
  <c r="L16" i="27"/>
  <c r="K16" i="27"/>
  <c r="K14" i="27" s="1"/>
  <c r="J16" i="27"/>
  <c r="J14" i="27" s="1"/>
  <c r="I16" i="27"/>
  <c r="I14" i="27" s="1"/>
  <c r="H16" i="27"/>
  <c r="H14" i="27" s="1"/>
  <c r="G16" i="27"/>
  <c r="G14" i="27" s="1"/>
  <c r="F16" i="27"/>
  <c r="F14" i="27" s="1"/>
  <c r="E16" i="27"/>
  <c r="E14" i="27" s="1"/>
  <c r="D16" i="27"/>
  <c r="C16" i="27"/>
  <c r="C14" i="27" s="1"/>
  <c r="B16" i="27"/>
  <c r="B14" i="27" s="1"/>
  <c r="D15" i="27"/>
  <c r="D14" i="27" s="1"/>
  <c r="M14" i="27"/>
  <c r="L14" i="27"/>
  <c r="G67" i="20"/>
  <c r="G50" i="20"/>
  <c r="G39" i="20"/>
  <c r="G13" i="20" s="1"/>
  <c r="G22" i="20"/>
  <c r="G67" i="18"/>
  <c r="G50" i="18"/>
  <c r="G41" i="18"/>
  <c r="G22" i="18"/>
  <c r="G64" i="16"/>
  <c r="G50" i="16"/>
  <c r="G47" i="16"/>
  <c r="G42" i="16"/>
  <c r="G36" i="16"/>
  <c r="G27" i="16"/>
  <c r="G22" i="16"/>
  <c r="G19" i="16"/>
  <c r="G16" i="16"/>
  <c r="G14" i="16"/>
  <c r="G39" i="1"/>
  <c r="G30" i="1"/>
  <c r="G29" i="1"/>
  <c r="G25" i="1"/>
  <c r="G22" i="1"/>
  <c r="G19" i="1"/>
  <c r="G13" i="1" l="1"/>
  <c r="G13" i="18"/>
  <c r="G41" i="20"/>
  <c r="G38" i="16"/>
  <c r="G10" i="16"/>
</calcChain>
</file>

<file path=xl/sharedStrings.xml><?xml version="1.0" encoding="utf-8"?>
<sst xmlns="http://schemas.openxmlformats.org/spreadsheetml/2006/main" count="589" uniqueCount="112">
  <si>
    <t>Heads</t>
  </si>
  <si>
    <t>ALL REPORTED CRIMES</t>
  </si>
  <si>
    <t>Murder</t>
  </si>
  <si>
    <t>Attempted Murder</t>
  </si>
  <si>
    <t>Highway Dacoity</t>
  </si>
  <si>
    <t>Other Dacoity</t>
  </si>
  <si>
    <t>Highway Robbery</t>
  </si>
  <si>
    <t>Other Robbery</t>
  </si>
  <si>
    <t>Burglary</t>
  </si>
  <si>
    <t>Cattle Theft</t>
  </si>
  <si>
    <t>Vehicle Theft</t>
  </si>
  <si>
    <t>Other Theft</t>
  </si>
  <si>
    <t>Recovery of Stolen Property</t>
  </si>
  <si>
    <t>Kidnapping / Abduction</t>
  </si>
  <si>
    <t>Child Lifting</t>
  </si>
  <si>
    <t>Rape/Zina</t>
  </si>
  <si>
    <t>Rioting</t>
  </si>
  <si>
    <t>Simple Hurt Cases</t>
  </si>
  <si>
    <t>Suicide/Attempt to Suicide</t>
  </si>
  <si>
    <t>Assault on Public Servant</t>
  </si>
  <si>
    <t>Fatal Accident</t>
  </si>
  <si>
    <t>Non-Fatal Accident</t>
  </si>
  <si>
    <t>Crimes Under:</t>
  </si>
  <si>
    <t>Arms Ordinance</t>
  </si>
  <si>
    <t>Gambling Ordinance</t>
  </si>
  <si>
    <t>Prohibition Ordinance</t>
  </si>
  <si>
    <t>Other Local and Special Law</t>
  </si>
  <si>
    <t>Miscellaneous Cases</t>
  </si>
  <si>
    <t>District</t>
  </si>
  <si>
    <t>Kidnapping</t>
  </si>
  <si>
    <t>Dacoity</t>
  </si>
  <si>
    <t>Robbery</t>
  </si>
  <si>
    <t>Crimes Under</t>
  </si>
  <si>
    <t>Other Local &amp; Special Laws</t>
  </si>
  <si>
    <t>SINDH</t>
  </si>
  <si>
    <t>KARACHI REGION</t>
  </si>
  <si>
    <t>HYDERABAD REGION</t>
  </si>
  <si>
    <t>Badin</t>
  </si>
  <si>
    <t>Dadu</t>
  </si>
  <si>
    <t>Hyderabad</t>
  </si>
  <si>
    <t>-</t>
  </si>
  <si>
    <t>Jamshoro</t>
  </si>
  <si>
    <t>Matiari</t>
  </si>
  <si>
    <t>Sujawal</t>
  </si>
  <si>
    <t>Tando Mohammad Khan</t>
  </si>
  <si>
    <t>Thatta</t>
  </si>
  <si>
    <t>MIRPURKHAS REGION</t>
  </si>
  <si>
    <t>Mirpurkhas</t>
  </si>
  <si>
    <t>Tharparkar</t>
  </si>
  <si>
    <t>Umerkot</t>
  </si>
  <si>
    <t>SUKKUR REGION</t>
  </si>
  <si>
    <t>Ghotki</t>
  </si>
  <si>
    <t>Khairpur</t>
  </si>
  <si>
    <t>Sukkur</t>
  </si>
  <si>
    <t>LARKANA REGION</t>
  </si>
  <si>
    <t>Jacobabad</t>
  </si>
  <si>
    <t>Kashmore</t>
  </si>
  <si>
    <t>Larkana</t>
  </si>
  <si>
    <t>Shikarpur</t>
  </si>
  <si>
    <t>S. BENAZIRABAD REGION</t>
  </si>
  <si>
    <t>S. Benazirabad</t>
  </si>
  <si>
    <t>Sanghar</t>
  </si>
  <si>
    <t xml:space="preserve">  (In Numbers)</t>
  </si>
  <si>
    <t>Cont..</t>
  </si>
  <si>
    <t>HYDERABAD  REGION</t>
  </si>
  <si>
    <t>LARKANA  REGION</t>
  </si>
  <si>
    <t>SHAHEED BENAZIRABAD  REGION</t>
  </si>
  <si>
    <t>MIRPURKHAS  REGION</t>
  </si>
  <si>
    <t>SUKKUR  REGION</t>
  </si>
  <si>
    <r>
      <rPr>
        <b/>
        <sz val="12"/>
        <color theme="1"/>
        <rFont val="Calibri"/>
        <family val="2"/>
        <scheme val="minor"/>
      </rPr>
      <t xml:space="preserve"> Source:- </t>
    </r>
    <r>
      <rPr>
        <sz val="12"/>
        <color theme="1"/>
        <rFont val="Calibri"/>
        <family val="2"/>
        <scheme val="minor"/>
      </rPr>
      <t xml:space="preserve"> Addisional Inspector General (Crime), Police Department. Sindh.</t>
    </r>
  </si>
  <si>
    <t>Tando M. Khan</t>
  </si>
  <si>
    <t>Motor
Cycle</t>
  </si>
  <si>
    <t>Fatal
Accident</t>
  </si>
  <si>
    <t>Prohibition
Ordinance</t>
  </si>
  <si>
    <t>Arms
Ordinance</t>
  </si>
  <si>
    <t>Gambling
Ordinance</t>
  </si>
  <si>
    <t>Car &amp;
Other</t>
  </si>
  <si>
    <t>Attempt to
Murder</t>
  </si>
  <si>
    <t>Motor Vehicle
Theft</t>
  </si>
  <si>
    <t>(In Numbers)</t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</si>
  <si>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Addisional Inspector General (Crime), Police Department Sindh.</t>
    </r>
  </si>
  <si>
    <t>Crimes</t>
  </si>
  <si>
    <t>Crimes Under Different Heads in Sindh</t>
  </si>
  <si>
    <t>Crimes Under Different Heads</t>
  </si>
  <si>
    <t>District Wise Break-Up of Crimes in Sindh – 2016</t>
  </si>
  <si>
    <t>District Wise Break-Up of Crimes in Sindh – 2021</t>
  </si>
  <si>
    <t>District Wise Break-Up of Crimes in Sindh – 2020</t>
  </si>
  <si>
    <t>District Wise Break-Up of Crimes in Sindh – 2019</t>
  </si>
  <si>
    <t>District Wise Break-Up of Crimes in Sindh – 2018</t>
  </si>
  <si>
    <t>District Wise Break-Up of Crimes in Sindh – 2017</t>
  </si>
  <si>
    <r>
      <t xml:space="preserve">Note:-  </t>
    </r>
    <r>
      <rPr>
        <sz val="12"/>
        <color theme="1"/>
        <rFont val="Calibri"/>
        <family val="2"/>
        <scheme val="minor"/>
      </rPr>
      <t xml:space="preserve">(-) = NIL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</t>
    </r>
  </si>
  <si>
    <t>S.BENAZIRABAD REGION</t>
  </si>
  <si>
    <t>Table 17.2</t>
  </si>
  <si>
    <t>Table 17.1</t>
  </si>
  <si>
    <t>Table 17.3</t>
  </si>
  <si>
    <t>Continued.</t>
  </si>
  <si>
    <t xml:space="preserve">       17.0   CRIME</t>
  </si>
  <si>
    <t>Vehicle Theft/ Snatched</t>
  </si>
  <si>
    <t>Page 404</t>
  </si>
  <si>
    <t>Page 405</t>
  </si>
  <si>
    <t>Page 406</t>
  </si>
  <si>
    <t>Page 407</t>
  </si>
  <si>
    <t>Page 408</t>
  </si>
  <si>
    <t>Page 409</t>
  </si>
  <si>
    <t>Page 410</t>
  </si>
  <si>
    <t>Page 411</t>
  </si>
  <si>
    <t>Sindh Statistics 2022</t>
  </si>
  <si>
    <t>Tando Allahyar</t>
  </si>
  <si>
    <t>Kamber Shahdadkot</t>
  </si>
  <si>
    <t>Naushero Feroze</t>
  </si>
  <si>
    <t>Page 412</t>
  </si>
  <si>
    <t>Page 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</si>
</sst>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14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10" fillId="0" borderId="7" xfId="0" applyFont="1" applyBorder="1" applyAlignment="1">
      <alignment vertical="center" wrapText="1"/>
    </xf>
    <xf numFmtId="3" fontId="10" fillId="0" borderId="7" xfId="0" applyNumberFormat="1" applyFont="1" applyBorder="1" applyAlignment="1">
      <alignment vertical="center" wrapText="1"/>
    </xf>
    <xf numFmtId="165" fontId="10" fillId="0" borderId="7" xfId="1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165" fontId="9" fillId="0" borderId="7" xfId="1" applyNumberFormat="1" applyFont="1" applyBorder="1" applyAlignment="1">
      <alignment vertical="center" wrapText="1"/>
    </xf>
    <xf numFmtId="165" fontId="9" fillId="0" borderId="7" xfId="1" applyNumberFormat="1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1" applyNumberFormat="1" applyFont="1" applyBorder="1" applyAlignment="1">
      <alignment vertical="center" wrapText="1"/>
    </xf>
    <xf numFmtId="165" fontId="9" fillId="0" borderId="8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  <xf numFmtId="3" fontId="9" fillId="0" borderId="0" xfId="0" applyNumberFormat="1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 wrapText="1" indent="1"/>
    </xf>
    <xf numFmtId="3" fontId="9" fillId="0" borderId="1" xfId="0" applyNumberFormat="1" applyFont="1" applyBorder="1" applyAlignment="1">
      <alignment horizontal="right" vertical="center" wrapText="1" indent="1"/>
    </xf>
    <xf numFmtId="3" fontId="10" fillId="0" borderId="7" xfId="0" applyNumberFormat="1" applyFont="1" applyBorder="1" applyAlignment="1">
      <alignment horizontal="right" vertical="center" wrapText="1" indent="1"/>
    </xf>
    <xf numFmtId="3" fontId="10" fillId="0" borderId="7" xfId="0" applyNumberFormat="1" applyFont="1" applyBorder="1" applyAlignment="1">
      <alignment horizontal="right" indent="1"/>
    </xf>
    <xf numFmtId="0" fontId="9" fillId="0" borderId="7" xfId="0" applyFont="1" applyBorder="1" applyAlignment="1">
      <alignment horizontal="right" vertical="center" wrapText="1" indent="1"/>
    </xf>
    <xf numFmtId="3" fontId="9" fillId="0" borderId="7" xfId="0" applyNumberFormat="1" applyFont="1" applyBorder="1" applyAlignment="1">
      <alignment horizontal="right" indent="1"/>
    </xf>
    <xf numFmtId="3" fontId="9" fillId="0" borderId="7" xfId="0" applyNumberFormat="1" applyFont="1" applyBorder="1" applyAlignment="1">
      <alignment horizontal="right" vertical="center" wrapText="1" indent="1"/>
    </xf>
    <xf numFmtId="0" fontId="10" fillId="0" borderId="3" xfId="0" applyFont="1" applyBorder="1" applyAlignment="1">
      <alignment vertical="top" wrapText="1"/>
    </xf>
    <xf numFmtId="3" fontId="10" fillId="0" borderId="7" xfId="0" applyNumberFormat="1" applyFont="1" applyBorder="1" applyAlignment="1">
      <alignment horizontal="right" vertical="center" indent="1"/>
    </xf>
    <xf numFmtId="3" fontId="9" fillId="0" borderId="7" xfId="0" applyNumberFormat="1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 wrapText="1" indent="1"/>
    </xf>
    <xf numFmtId="3" fontId="9" fillId="0" borderId="8" xfId="0" applyNumberFormat="1" applyFont="1" applyBorder="1" applyAlignment="1">
      <alignment horizontal="right" vertical="center" wrapText="1" indent="1"/>
    </xf>
    <xf numFmtId="3" fontId="9" fillId="0" borderId="8" xfId="0" applyNumberFormat="1" applyFont="1" applyBorder="1" applyAlignment="1">
      <alignment horizontal="right" vertical="center" indent="1"/>
    </xf>
    <xf numFmtId="0" fontId="10" fillId="0" borderId="3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indent="1"/>
    </xf>
    <xf numFmtId="0" fontId="10" fillId="0" borderId="6" xfId="0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/>
    <xf numFmtId="0" fontId="9" fillId="0" borderId="1" xfId="0" applyFont="1" applyBorder="1" applyAlignment="1">
      <alignment vertical="center" wrapText="1"/>
    </xf>
    <xf numFmtId="0" fontId="8" fillId="0" borderId="0" xfId="0" applyFont="1"/>
    <xf numFmtId="3" fontId="9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3" fontId="10" fillId="0" borderId="11" xfId="0" applyNumberFormat="1" applyFont="1" applyBorder="1" applyAlignment="1">
      <alignment horizontal="right" indent="1"/>
    </xf>
    <xf numFmtId="0" fontId="9" fillId="0" borderId="10" xfId="0" applyFont="1" applyBorder="1" applyAlignment="1">
      <alignment vertical="center" wrapText="1"/>
    </xf>
    <xf numFmtId="3" fontId="9" fillId="0" borderId="11" xfId="0" applyNumberFormat="1" applyFont="1" applyBorder="1" applyAlignment="1">
      <alignment horizontal="right" indent="1"/>
    </xf>
    <xf numFmtId="3" fontId="10" fillId="0" borderId="11" xfId="0" applyNumberFormat="1" applyFont="1" applyBorder="1" applyAlignment="1">
      <alignment horizontal="right" vertical="center" wrapText="1" indent="1"/>
    </xf>
    <xf numFmtId="0" fontId="9" fillId="0" borderId="12" xfId="0" applyFont="1" applyBorder="1" applyAlignment="1">
      <alignment vertical="center" wrapText="1"/>
    </xf>
    <xf numFmtId="3" fontId="9" fillId="0" borderId="13" xfId="0" applyNumberFormat="1" applyFont="1" applyBorder="1" applyAlignment="1">
      <alignment horizontal="right" inden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top"/>
    </xf>
    <xf numFmtId="0" fontId="8" fillId="0" borderId="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19" zoomScaleNormal="100" zoomScaleSheetLayoutView="100" workbookViewId="0">
      <selection activeCell="G25" sqref="G25"/>
    </sheetView>
  </sheetViews>
  <sheetFormatPr defaultRowHeight="15" x14ac:dyDescent="0.25"/>
  <sheetData>
    <row r="30" spans="1:14" ht="15" customHeight="1" x14ac:dyDescent="0.25">
      <c r="A30" s="90" t="s">
        <v>96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4" ht="15" customHeight="1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spans="1:14" ht="15" customHeight="1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1:14" ht="15" customHeight="1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ht="15" customHeight="1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ht="15" customHeight="1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</row>
    <row r="36" spans="1:14" ht="15" customHeight="1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1:14" ht="15" customHeight="1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5" customHeight="1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14" ht="15" customHeight="1" x14ac:dyDescent="0.25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  <row r="40" spans="1:14" ht="15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</row>
  </sheetData>
  <mergeCells count="1">
    <mergeCell ref="A30:N40"/>
  </mergeCells>
  <pageMargins left="0.25" right="0.25" top="0.5" bottom="0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view="pageBreakPreview" topLeftCell="A23" zoomScale="60" zoomScaleNormal="100" workbookViewId="0">
      <selection activeCell="A47" sqref="A47"/>
    </sheetView>
  </sheetViews>
  <sheetFormatPr defaultRowHeight="15" x14ac:dyDescent="0.25"/>
  <cols>
    <col min="1" max="1" width="30.7109375" style="1" customWidth="1"/>
    <col min="2" max="7" width="8.7109375" style="1" customWidth="1"/>
    <col min="8" max="8" width="9.28515625" style="1" customWidth="1"/>
    <col min="9" max="9" width="8.7109375" style="1" customWidth="1"/>
    <col min="10" max="10" width="9.28515625" style="1" customWidth="1"/>
    <col min="11" max="13" width="8.7109375" style="1" customWidth="1"/>
    <col min="14" max="16384" width="9.140625" style="1"/>
  </cols>
  <sheetData>
    <row r="1" spans="1:13" ht="20.100000000000001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0.100000000000001" customHeight="1" x14ac:dyDescent="0.25">
      <c r="A2" s="25" t="s">
        <v>106</v>
      </c>
      <c r="B2" s="12"/>
      <c r="C2" s="26"/>
      <c r="D2" s="26"/>
      <c r="E2" s="26"/>
      <c r="F2" s="26"/>
      <c r="G2" s="11"/>
      <c r="H2" s="73"/>
      <c r="I2" s="73"/>
      <c r="J2" s="73"/>
      <c r="K2" s="73"/>
      <c r="L2" s="73"/>
      <c r="M2" s="13" t="s">
        <v>81</v>
      </c>
    </row>
    <row r="3" spans="1:13" ht="20.100000000000001" customHeight="1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3" ht="20.100000000000001" customHeight="1" x14ac:dyDescent="0.25">
      <c r="A4" s="18"/>
      <c r="B4" s="18"/>
      <c r="C4" s="73"/>
      <c r="D4" s="73"/>
      <c r="E4" s="73"/>
      <c r="F4" s="73"/>
      <c r="G4" s="73"/>
      <c r="H4" s="73"/>
      <c r="I4" s="73"/>
      <c r="J4" s="73"/>
      <c r="K4" s="73"/>
      <c r="L4" s="73"/>
      <c r="M4" s="17"/>
    </row>
    <row r="5" spans="1:13" ht="20.100000000000001" customHeight="1" x14ac:dyDescent="0.25">
      <c r="A5" s="18"/>
      <c r="B5" s="18"/>
      <c r="C5" s="73"/>
      <c r="D5" s="73"/>
      <c r="E5" s="73"/>
      <c r="F5" s="73"/>
      <c r="G5" s="73"/>
      <c r="H5" s="73"/>
      <c r="I5" s="73"/>
      <c r="J5" s="73"/>
      <c r="K5" s="73"/>
      <c r="L5" s="73"/>
      <c r="M5" s="17"/>
    </row>
    <row r="6" spans="1:13" ht="20.100000000000001" customHeight="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s="5" customFormat="1" ht="30" customHeight="1" x14ac:dyDescent="0.25">
      <c r="A7" s="92" t="s">
        <v>86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20.10000000000000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0.10000000000000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0.100000000000001" customHeight="1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3" ht="99.95" customHeight="1" x14ac:dyDescent="0.25">
      <c r="A12" s="104"/>
      <c r="B12" s="101"/>
      <c r="C12" s="101"/>
      <c r="D12" s="101"/>
      <c r="E12" s="101"/>
      <c r="F12" s="101"/>
      <c r="G12" s="80" t="s">
        <v>76</v>
      </c>
      <c r="H12" s="80" t="s">
        <v>71</v>
      </c>
      <c r="I12" s="101"/>
      <c r="J12" s="80" t="s">
        <v>73</v>
      </c>
      <c r="K12" s="80" t="s">
        <v>74</v>
      </c>
      <c r="L12" s="80" t="s">
        <v>75</v>
      </c>
      <c r="M12" s="80" t="s">
        <v>33</v>
      </c>
    </row>
    <row r="13" spans="1:13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3" s="10" customFormat="1" ht="24.95" customHeight="1" x14ac:dyDescent="0.25">
      <c r="A14" s="39" t="s">
        <v>34</v>
      </c>
      <c r="B14" s="59">
        <v>1380</v>
      </c>
      <c r="C14" s="59">
        <v>1819</v>
      </c>
      <c r="D14" s="59">
        <v>3339</v>
      </c>
      <c r="E14" s="58">
        <v>585</v>
      </c>
      <c r="F14" s="59">
        <v>4642</v>
      </c>
      <c r="G14" s="59">
        <v>1384</v>
      </c>
      <c r="H14" s="59">
        <v>10224</v>
      </c>
      <c r="I14" s="58">
        <v>577</v>
      </c>
      <c r="J14" s="59">
        <v>14846</v>
      </c>
      <c r="K14" s="59">
        <v>9177</v>
      </c>
      <c r="L14" s="59">
        <v>1484</v>
      </c>
      <c r="M14" s="59">
        <v>2009</v>
      </c>
    </row>
    <row r="15" spans="1:13" s="10" customFormat="1" ht="24.95" customHeight="1" x14ac:dyDescent="0.25">
      <c r="A15" s="39" t="s">
        <v>35</v>
      </c>
      <c r="B15" s="27">
        <v>441</v>
      </c>
      <c r="C15" s="27">
        <v>452</v>
      </c>
      <c r="D15" s="28">
        <v>2152</v>
      </c>
      <c r="E15" s="27">
        <v>323</v>
      </c>
      <c r="F15" s="28">
        <v>4177</v>
      </c>
      <c r="G15" s="28">
        <v>1271</v>
      </c>
      <c r="H15" s="28">
        <v>9483</v>
      </c>
      <c r="I15" s="27">
        <v>348</v>
      </c>
      <c r="J15" s="28">
        <v>7675</v>
      </c>
      <c r="K15" s="28">
        <v>5193</v>
      </c>
      <c r="L15" s="27">
        <v>342</v>
      </c>
      <c r="M15" s="27">
        <v>401</v>
      </c>
    </row>
    <row r="16" spans="1:13" s="10" customFormat="1" ht="24.95" customHeight="1" x14ac:dyDescent="0.25">
      <c r="A16" s="39" t="s">
        <v>36</v>
      </c>
      <c r="B16" s="27">
        <v>236</v>
      </c>
      <c r="C16" s="27">
        <v>457</v>
      </c>
      <c r="D16" s="27">
        <v>350</v>
      </c>
      <c r="E16" s="27">
        <v>76</v>
      </c>
      <c r="F16" s="27">
        <v>198</v>
      </c>
      <c r="G16" s="27">
        <v>40</v>
      </c>
      <c r="H16" s="27">
        <v>280</v>
      </c>
      <c r="I16" s="27">
        <v>77</v>
      </c>
      <c r="J16" s="28">
        <v>2814</v>
      </c>
      <c r="K16" s="28">
        <v>1293</v>
      </c>
      <c r="L16" s="27">
        <v>270</v>
      </c>
      <c r="M16" s="27">
        <v>890</v>
      </c>
    </row>
    <row r="17" spans="1:13" s="11" customFormat="1" ht="24.95" customHeight="1" x14ac:dyDescent="0.25">
      <c r="A17" s="68" t="s">
        <v>37</v>
      </c>
      <c r="B17" s="33">
        <v>46</v>
      </c>
      <c r="C17" s="33">
        <v>50</v>
      </c>
      <c r="D17" s="33">
        <v>110</v>
      </c>
      <c r="E17" s="33">
        <v>16</v>
      </c>
      <c r="F17" s="33">
        <v>89</v>
      </c>
      <c r="G17" s="33">
        <v>30</v>
      </c>
      <c r="H17" s="33">
        <v>184</v>
      </c>
      <c r="I17" s="33">
        <v>17</v>
      </c>
      <c r="J17" s="33">
        <v>573</v>
      </c>
      <c r="K17" s="33">
        <v>379</v>
      </c>
      <c r="L17" s="33">
        <v>111</v>
      </c>
      <c r="M17" s="33">
        <v>5</v>
      </c>
    </row>
    <row r="18" spans="1:13" s="11" customFormat="1" ht="24.95" customHeight="1" x14ac:dyDescent="0.25">
      <c r="A18" s="68" t="s">
        <v>38</v>
      </c>
      <c r="B18" s="33">
        <v>20</v>
      </c>
      <c r="C18" s="33">
        <v>49</v>
      </c>
      <c r="D18" s="33">
        <v>23</v>
      </c>
      <c r="E18" s="33">
        <v>7</v>
      </c>
      <c r="F18" s="33">
        <v>9</v>
      </c>
      <c r="G18" s="33">
        <v>5</v>
      </c>
      <c r="H18" s="33">
        <v>7</v>
      </c>
      <c r="I18" s="33">
        <v>6</v>
      </c>
      <c r="J18" s="33">
        <v>193</v>
      </c>
      <c r="K18" s="33">
        <v>98</v>
      </c>
      <c r="L18" s="33">
        <v>11</v>
      </c>
      <c r="M18" s="33">
        <v>155</v>
      </c>
    </row>
    <row r="19" spans="1:13" s="11" customFormat="1" ht="24.95" customHeight="1" x14ac:dyDescent="0.25">
      <c r="A19" s="68" t="s">
        <v>39</v>
      </c>
      <c r="B19" s="33">
        <v>12</v>
      </c>
      <c r="C19" s="33">
        <v>11</v>
      </c>
      <c r="D19" s="33">
        <v>20</v>
      </c>
      <c r="E19" s="33">
        <v>1</v>
      </c>
      <c r="F19" s="33">
        <v>18</v>
      </c>
      <c r="G19" s="33" t="s">
        <v>40</v>
      </c>
      <c r="H19" s="33">
        <v>5</v>
      </c>
      <c r="I19" s="33">
        <v>12</v>
      </c>
      <c r="J19" s="33">
        <v>316</v>
      </c>
      <c r="K19" s="33">
        <v>64</v>
      </c>
      <c r="L19" s="33">
        <v>11</v>
      </c>
      <c r="M19" s="33">
        <v>250</v>
      </c>
    </row>
    <row r="20" spans="1:13" s="11" customFormat="1" ht="24.95" customHeight="1" x14ac:dyDescent="0.25">
      <c r="A20" s="68" t="s">
        <v>41</v>
      </c>
      <c r="B20" s="33">
        <v>14</v>
      </c>
      <c r="C20" s="33">
        <v>23</v>
      </c>
      <c r="D20" s="33">
        <v>9</v>
      </c>
      <c r="E20" s="33">
        <v>2</v>
      </c>
      <c r="F20" s="33">
        <v>7</v>
      </c>
      <c r="G20" s="33">
        <v>1</v>
      </c>
      <c r="H20" s="33">
        <v>5</v>
      </c>
      <c r="I20" s="33">
        <v>6</v>
      </c>
      <c r="J20" s="33">
        <v>238</v>
      </c>
      <c r="K20" s="33">
        <v>132</v>
      </c>
      <c r="L20" s="33">
        <v>5</v>
      </c>
      <c r="M20" s="33">
        <v>0</v>
      </c>
    </row>
    <row r="21" spans="1:13" s="11" customFormat="1" ht="24.95" customHeight="1" x14ac:dyDescent="0.25">
      <c r="A21" s="68" t="s">
        <v>42</v>
      </c>
      <c r="B21" s="33">
        <v>15</v>
      </c>
      <c r="C21" s="33">
        <v>43</v>
      </c>
      <c r="D21" s="33">
        <v>29</v>
      </c>
      <c r="E21" s="33">
        <v>1</v>
      </c>
      <c r="F21" s="33">
        <v>18</v>
      </c>
      <c r="G21" s="33" t="s">
        <v>40</v>
      </c>
      <c r="H21" s="33">
        <v>8</v>
      </c>
      <c r="I21" s="33">
        <v>7</v>
      </c>
      <c r="J21" s="33">
        <v>396</v>
      </c>
      <c r="K21" s="33">
        <v>80</v>
      </c>
      <c r="L21" s="33">
        <v>27</v>
      </c>
      <c r="M21" s="33">
        <v>1</v>
      </c>
    </row>
    <row r="22" spans="1:13" s="11" customFormat="1" ht="24.95" customHeight="1" x14ac:dyDescent="0.25">
      <c r="A22" s="68" t="s">
        <v>43</v>
      </c>
      <c r="B22" s="33">
        <v>14</v>
      </c>
      <c r="C22" s="33">
        <v>24</v>
      </c>
      <c r="D22" s="33">
        <v>19</v>
      </c>
      <c r="E22" s="33">
        <v>10</v>
      </c>
      <c r="F22" s="33">
        <v>8</v>
      </c>
      <c r="G22" s="33">
        <v>2</v>
      </c>
      <c r="H22" s="33">
        <v>11</v>
      </c>
      <c r="I22" s="33">
        <v>0</v>
      </c>
      <c r="J22" s="33">
        <v>206</v>
      </c>
      <c r="K22" s="33">
        <v>107</v>
      </c>
      <c r="L22" s="33">
        <v>7</v>
      </c>
      <c r="M22" s="33">
        <v>163</v>
      </c>
    </row>
    <row r="23" spans="1:13" s="11" customFormat="1" ht="24.95" customHeight="1" x14ac:dyDescent="0.25">
      <c r="A23" s="68" t="s">
        <v>107</v>
      </c>
      <c r="B23" s="33">
        <v>25</v>
      </c>
      <c r="C23" s="33">
        <v>106</v>
      </c>
      <c r="D23" s="33">
        <v>45</v>
      </c>
      <c r="E23" s="33">
        <v>2</v>
      </c>
      <c r="F23" s="33">
        <v>19</v>
      </c>
      <c r="G23" s="33" t="s">
        <v>40</v>
      </c>
      <c r="H23" s="33">
        <v>17</v>
      </c>
      <c r="I23" s="33">
        <v>5</v>
      </c>
      <c r="J23" s="33">
        <v>493</v>
      </c>
      <c r="K23" s="33">
        <v>151</v>
      </c>
      <c r="L23" s="33">
        <v>15</v>
      </c>
      <c r="M23" s="33">
        <v>305</v>
      </c>
    </row>
    <row r="24" spans="1:13" s="11" customFormat="1" ht="24.95" customHeight="1" x14ac:dyDescent="0.25">
      <c r="A24" s="68" t="s">
        <v>44</v>
      </c>
      <c r="B24" s="33">
        <v>56</v>
      </c>
      <c r="C24" s="33">
        <v>98</v>
      </c>
      <c r="D24" s="33">
        <v>59</v>
      </c>
      <c r="E24" s="33">
        <v>21</v>
      </c>
      <c r="F24" s="33">
        <v>21</v>
      </c>
      <c r="G24" s="33" t="s">
        <v>40</v>
      </c>
      <c r="H24" s="33">
        <v>21</v>
      </c>
      <c r="I24" s="33">
        <v>9</v>
      </c>
      <c r="J24" s="33">
        <v>207</v>
      </c>
      <c r="K24" s="33">
        <v>184</v>
      </c>
      <c r="L24" s="33">
        <v>52</v>
      </c>
      <c r="M24" s="33">
        <v>0</v>
      </c>
    </row>
    <row r="25" spans="1:13" s="11" customFormat="1" ht="24.95" customHeight="1" x14ac:dyDescent="0.25">
      <c r="A25" s="68" t="s">
        <v>45</v>
      </c>
      <c r="B25" s="33">
        <v>33</v>
      </c>
      <c r="C25" s="33">
        <v>53</v>
      </c>
      <c r="D25" s="33">
        <v>36</v>
      </c>
      <c r="E25" s="33">
        <v>16</v>
      </c>
      <c r="F25" s="33">
        <v>9</v>
      </c>
      <c r="G25" s="33">
        <v>2</v>
      </c>
      <c r="H25" s="33">
        <v>22</v>
      </c>
      <c r="I25" s="33">
        <v>15</v>
      </c>
      <c r="J25" s="33">
        <v>192</v>
      </c>
      <c r="K25" s="33">
        <v>98</v>
      </c>
      <c r="L25" s="33">
        <v>31</v>
      </c>
      <c r="M25" s="33">
        <v>11</v>
      </c>
    </row>
    <row r="26" spans="1:13" s="11" customFormat="1" ht="24.95" customHeight="1" x14ac:dyDescent="0.25">
      <c r="A26" s="39" t="s">
        <v>46</v>
      </c>
      <c r="B26" s="27">
        <v>57</v>
      </c>
      <c r="C26" s="27">
        <v>144</v>
      </c>
      <c r="D26" s="27">
        <v>93</v>
      </c>
      <c r="E26" s="27">
        <v>9</v>
      </c>
      <c r="F26" s="27">
        <v>28</v>
      </c>
      <c r="G26" s="27">
        <v>4</v>
      </c>
      <c r="H26" s="27">
        <v>64</v>
      </c>
      <c r="I26" s="27">
        <v>15</v>
      </c>
      <c r="J26" s="28">
        <v>1068</v>
      </c>
      <c r="K26" s="27">
        <v>185</v>
      </c>
      <c r="L26" s="27">
        <v>24</v>
      </c>
      <c r="M26" s="27">
        <v>287</v>
      </c>
    </row>
    <row r="27" spans="1:13" s="11" customFormat="1" ht="24.95" customHeight="1" x14ac:dyDescent="0.25">
      <c r="A27" s="68" t="s">
        <v>47</v>
      </c>
      <c r="B27" s="33">
        <v>25</v>
      </c>
      <c r="C27" s="33">
        <v>54</v>
      </c>
      <c r="D27" s="33">
        <v>48</v>
      </c>
      <c r="E27" s="33">
        <v>6</v>
      </c>
      <c r="F27" s="33">
        <v>22</v>
      </c>
      <c r="G27" s="33">
        <v>3</v>
      </c>
      <c r="H27" s="33">
        <v>42</v>
      </c>
      <c r="I27" s="33">
        <v>10</v>
      </c>
      <c r="J27" s="33">
        <v>436</v>
      </c>
      <c r="K27" s="33">
        <v>85</v>
      </c>
      <c r="L27" s="33">
        <v>13</v>
      </c>
      <c r="M27" s="33">
        <v>245</v>
      </c>
    </row>
    <row r="28" spans="1:13" s="11" customFormat="1" ht="24.95" customHeight="1" x14ac:dyDescent="0.25">
      <c r="A28" s="68" t="s">
        <v>48</v>
      </c>
      <c r="B28" s="33">
        <v>22</v>
      </c>
      <c r="C28" s="33">
        <v>64</v>
      </c>
      <c r="D28" s="33">
        <v>36</v>
      </c>
      <c r="E28" s="33">
        <v>3</v>
      </c>
      <c r="F28" s="33">
        <v>5</v>
      </c>
      <c r="G28" s="33">
        <v>1</v>
      </c>
      <c r="H28" s="33">
        <v>20</v>
      </c>
      <c r="I28" s="33">
        <v>3</v>
      </c>
      <c r="J28" s="33">
        <v>357</v>
      </c>
      <c r="K28" s="33">
        <v>89</v>
      </c>
      <c r="L28" s="33">
        <v>10</v>
      </c>
      <c r="M28" s="33">
        <v>42</v>
      </c>
    </row>
    <row r="29" spans="1:13" s="11" customFormat="1" ht="24.95" customHeight="1" x14ac:dyDescent="0.25">
      <c r="A29" s="68" t="s">
        <v>49</v>
      </c>
      <c r="B29" s="33">
        <v>10</v>
      </c>
      <c r="C29" s="33">
        <v>26</v>
      </c>
      <c r="D29" s="33">
        <v>9</v>
      </c>
      <c r="E29" s="33" t="s">
        <v>40</v>
      </c>
      <c r="F29" s="33">
        <v>1</v>
      </c>
      <c r="G29" s="33" t="s">
        <v>40</v>
      </c>
      <c r="H29" s="33">
        <v>2</v>
      </c>
      <c r="I29" s="33">
        <v>2</v>
      </c>
      <c r="J29" s="33">
        <v>275</v>
      </c>
      <c r="K29" s="33">
        <v>11</v>
      </c>
      <c r="L29" s="33">
        <v>1</v>
      </c>
      <c r="M29" s="33">
        <v>0</v>
      </c>
    </row>
    <row r="30" spans="1:13" s="11" customFormat="1" ht="24.95" customHeight="1" x14ac:dyDescent="0.25">
      <c r="A30" s="39" t="s">
        <v>50</v>
      </c>
      <c r="B30" s="27">
        <v>189</v>
      </c>
      <c r="C30" s="27">
        <v>261</v>
      </c>
      <c r="D30" s="27">
        <v>245</v>
      </c>
      <c r="E30" s="27">
        <v>44</v>
      </c>
      <c r="F30" s="27">
        <v>63</v>
      </c>
      <c r="G30" s="27">
        <v>30</v>
      </c>
      <c r="H30" s="27">
        <v>110</v>
      </c>
      <c r="I30" s="27">
        <v>46</v>
      </c>
      <c r="J30" s="28">
        <v>1121</v>
      </c>
      <c r="K30" s="27">
        <v>710</v>
      </c>
      <c r="L30" s="27">
        <v>502</v>
      </c>
      <c r="M30" s="27">
        <v>22</v>
      </c>
    </row>
    <row r="31" spans="1:13" s="11" customFormat="1" ht="24.95" customHeight="1" x14ac:dyDescent="0.25">
      <c r="A31" s="68" t="s">
        <v>51</v>
      </c>
      <c r="B31" s="33">
        <v>53</v>
      </c>
      <c r="C31" s="33">
        <v>115</v>
      </c>
      <c r="D31" s="33">
        <v>68</v>
      </c>
      <c r="E31" s="33">
        <v>23</v>
      </c>
      <c r="F31" s="33">
        <v>32</v>
      </c>
      <c r="G31" s="33">
        <v>27</v>
      </c>
      <c r="H31" s="33">
        <v>48</v>
      </c>
      <c r="I31" s="33">
        <v>9</v>
      </c>
      <c r="J31" s="33">
        <v>157</v>
      </c>
      <c r="K31" s="33">
        <v>179</v>
      </c>
      <c r="L31" s="33">
        <v>127</v>
      </c>
      <c r="M31" s="33">
        <v>21</v>
      </c>
    </row>
    <row r="32" spans="1:13" s="11" customFormat="1" ht="24.95" customHeight="1" x14ac:dyDescent="0.25">
      <c r="A32" s="68" t="s">
        <v>52</v>
      </c>
      <c r="B32" s="33">
        <v>46</v>
      </c>
      <c r="C32" s="33">
        <v>58</v>
      </c>
      <c r="D32" s="33">
        <v>76</v>
      </c>
      <c r="E32" s="33">
        <v>7</v>
      </c>
      <c r="F32" s="33">
        <v>11</v>
      </c>
      <c r="G32" s="33">
        <v>2</v>
      </c>
      <c r="H32" s="33">
        <v>31</v>
      </c>
      <c r="I32" s="33">
        <v>27</v>
      </c>
      <c r="J32" s="33">
        <v>226</v>
      </c>
      <c r="K32" s="33">
        <v>190</v>
      </c>
      <c r="L32" s="33">
        <v>178</v>
      </c>
      <c r="M32" s="33">
        <v>1</v>
      </c>
    </row>
    <row r="33" spans="1:13" s="11" customFormat="1" ht="24.95" customHeight="1" x14ac:dyDescent="0.25">
      <c r="A33" s="68" t="s">
        <v>53</v>
      </c>
      <c r="B33" s="33">
        <v>90</v>
      </c>
      <c r="C33" s="33">
        <v>88</v>
      </c>
      <c r="D33" s="33">
        <v>101</v>
      </c>
      <c r="E33" s="33">
        <v>14</v>
      </c>
      <c r="F33" s="33">
        <v>20</v>
      </c>
      <c r="G33" s="33">
        <v>1</v>
      </c>
      <c r="H33" s="33">
        <v>31</v>
      </c>
      <c r="I33" s="33">
        <v>10</v>
      </c>
      <c r="J33" s="33">
        <v>738</v>
      </c>
      <c r="K33" s="33">
        <v>341</v>
      </c>
      <c r="L33" s="33">
        <v>197</v>
      </c>
      <c r="M33" s="33">
        <v>0</v>
      </c>
    </row>
    <row r="34" spans="1:13" s="11" customFormat="1" ht="24.95" customHeight="1" x14ac:dyDescent="0.25">
      <c r="A34" s="39" t="s">
        <v>54</v>
      </c>
      <c r="B34" s="27">
        <v>309</v>
      </c>
      <c r="C34" s="27">
        <v>314</v>
      </c>
      <c r="D34" s="27">
        <v>355</v>
      </c>
      <c r="E34" s="27">
        <v>104</v>
      </c>
      <c r="F34" s="27">
        <v>99</v>
      </c>
      <c r="G34" s="27">
        <v>18</v>
      </c>
      <c r="H34" s="27">
        <v>171</v>
      </c>
      <c r="I34" s="27">
        <v>42</v>
      </c>
      <c r="J34" s="27">
        <v>627</v>
      </c>
      <c r="K34" s="28">
        <v>1107</v>
      </c>
      <c r="L34" s="27">
        <v>227</v>
      </c>
      <c r="M34" s="27">
        <v>43</v>
      </c>
    </row>
    <row r="35" spans="1:13" s="11" customFormat="1" ht="24.95" customHeight="1" x14ac:dyDescent="0.25">
      <c r="A35" s="68" t="s">
        <v>55</v>
      </c>
      <c r="B35" s="33">
        <v>67</v>
      </c>
      <c r="C35" s="33">
        <v>100</v>
      </c>
      <c r="D35" s="33">
        <v>118</v>
      </c>
      <c r="E35" s="33">
        <v>29</v>
      </c>
      <c r="F35" s="33">
        <v>39</v>
      </c>
      <c r="G35" s="33">
        <v>6</v>
      </c>
      <c r="H35" s="33">
        <v>36</v>
      </c>
      <c r="I35" s="33">
        <v>5</v>
      </c>
      <c r="J35" s="33">
        <v>187</v>
      </c>
      <c r="K35" s="33">
        <v>251</v>
      </c>
      <c r="L35" s="33">
        <v>44</v>
      </c>
      <c r="M35" s="33">
        <v>0</v>
      </c>
    </row>
    <row r="36" spans="1:13" s="11" customFormat="1" ht="24.95" customHeight="1" x14ac:dyDescent="0.25">
      <c r="A36" s="68" t="s">
        <v>108</v>
      </c>
      <c r="B36" s="33">
        <v>53</v>
      </c>
      <c r="C36" s="33">
        <v>30</v>
      </c>
      <c r="D36" s="33">
        <v>43</v>
      </c>
      <c r="E36" s="33">
        <v>9</v>
      </c>
      <c r="F36" s="33">
        <v>13</v>
      </c>
      <c r="G36" s="33" t="s">
        <v>40</v>
      </c>
      <c r="H36" s="33">
        <v>9</v>
      </c>
      <c r="I36" s="33">
        <v>9</v>
      </c>
      <c r="J36" s="33">
        <v>173</v>
      </c>
      <c r="K36" s="33">
        <v>213</v>
      </c>
      <c r="L36" s="33">
        <v>52</v>
      </c>
      <c r="M36" s="33">
        <v>0</v>
      </c>
    </row>
    <row r="37" spans="1:13" s="11" customFormat="1" ht="24.95" customHeight="1" x14ac:dyDescent="0.25">
      <c r="A37" s="68" t="s">
        <v>56</v>
      </c>
      <c r="B37" s="33">
        <v>74</v>
      </c>
      <c r="C37" s="33">
        <v>80</v>
      </c>
      <c r="D37" s="33">
        <v>66</v>
      </c>
      <c r="E37" s="33">
        <v>26</v>
      </c>
      <c r="F37" s="33">
        <v>20</v>
      </c>
      <c r="G37" s="33">
        <v>1</v>
      </c>
      <c r="H37" s="33">
        <v>51</v>
      </c>
      <c r="I37" s="33">
        <v>12</v>
      </c>
      <c r="J37" s="33">
        <v>117</v>
      </c>
      <c r="K37" s="33">
        <v>235</v>
      </c>
      <c r="L37" s="33">
        <v>60</v>
      </c>
      <c r="M37" s="33">
        <v>4</v>
      </c>
    </row>
    <row r="38" spans="1:13" s="11" customFormat="1" ht="24.95" customHeight="1" x14ac:dyDescent="0.25">
      <c r="A38" s="68" t="s">
        <v>57</v>
      </c>
      <c r="B38" s="33">
        <v>58</v>
      </c>
      <c r="C38" s="33">
        <v>58</v>
      </c>
      <c r="D38" s="33">
        <v>52</v>
      </c>
      <c r="E38" s="33">
        <v>24</v>
      </c>
      <c r="F38" s="33">
        <v>17</v>
      </c>
      <c r="G38" s="33">
        <v>4</v>
      </c>
      <c r="H38" s="33">
        <v>40</v>
      </c>
      <c r="I38" s="33">
        <v>7</v>
      </c>
      <c r="J38" s="33">
        <v>117</v>
      </c>
      <c r="K38" s="33">
        <v>206</v>
      </c>
      <c r="L38" s="33">
        <v>34</v>
      </c>
      <c r="M38" s="33">
        <v>39</v>
      </c>
    </row>
    <row r="39" spans="1:13" s="11" customFormat="1" ht="24.95" customHeight="1" x14ac:dyDescent="0.25">
      <c r="A39" s="68" t="s">
        <v>58</v>
      </c>
      <c r="B39" s="33">
        <v>57</v>
      </c>
      <c r="C39" s="33">
        <v>46</v>
      </c>
      <c r="D39" s="33">
        <v>76</v>
      </c>
      <c r="E39" s="33">
        <v>16</v>
      </c>
      <c r="F39" s="33">
        <v>10</v>
      </c>
      <c r="G39" s="33">
        <v>7</v>
      </c>
      <c r="H39" s="33">
        <v>35</v>
      </c>
      <c r="I39" s="33">
        <v>9</v>
      </c>
      <c r="J39" s="33">
        <v>33</v>
      </c>
      <c r="K39" s="33">
        <v>202</v>
      </c>
      <c r="L39" s="33">
        <v>37</v>
      </c>
      <c r="M39" s="33">
        <v>0</v>
      </c>
    </row>
    <row r="40" spans="1:13" s="11" customFormat="1" ht="24.95" customHeight="1" x14ac:dyDescent="0.25">
      <c r="A40" s="39" t="s">
        <v>59</v>
      </c>
      <c r="B40" s="27">
        <v>148</v>
      </c>
      <c r="C40" s="27">
        <v>191</v>
      </c>
      <c r="D40" s="27">
        <v>144</v>
      </c>
      <c r="E40" s="27">
        <v>29</v>
      </c>
      <c r="F40" s="27">
        <v>77</v>
      </c>
      <c r="G40" s="27">
        <v>21</v>
      </c>
      <c r="H40" s="27">
        <v>116</v>
      </c>
      <c r="I40" s="27">
        <v>49</v>
      </c>
      <c r="J40" s="28">
        <v>1541</v>
      </c>
      <c r="K40" s="27">
        <v>689</v>
      </c>
      <c r="L40" s="27">
        <v>119</v>
      </c>
      <c r="M40" s="27">
        <v>366</v>
      </c>
    </row>
    <row r="41" spans="1:13" s="11" customFormat="1" ht="24.95" customHeight="1" x14ac:dyDescent="0.25">
      <c r="A41" s="68" t="s">
        <v>60</v>
      </c>
      <c r="B41" s="33">
        <v>46</v>
      </c>
      <c r="C41" s="33">
        <v>78</v>
      </c>
      <c r="D41" s="33">
        <v>35</v>
      </c>
      <c r="E41" s="33">
        <v>6</v>
      </c>
      <c r="F41" s="33">
        <v>27</v>
      </c>
      <c r="G41" s="33">
        <v>6</v>
      </c>
      <c r="H41" s="33">
        <v>42</v>
      </c>
      <c r="I41" s="33">
        <v>17</v>
      </c>
      <c r="J41" s="33">
        <v>799</v>
      </c>
      <c r="K41" s="33">
        <v>198</v>
      </c>
      <c r="L41" s="33">
        <v>16</v>
      </c>
      <c r="M41" s="33">
        <v>366</v>
      </c>
    </row>
    <row r="42" spans="1:13" s="11" customFormat="1" ht="24.95" customHeight="1" x14ac:dyDescent="0.25">
      <c r="A42" s="68" t="s">
        <v>61</v>
      </c>
      <c r="B42" s="33">
        <v>37</v>
      </c>
      <c r="C42" s="33">
        <v>42</v>
      </c>
      <c r="D42" s="33">
        <v>48</v>
      </c>
      <c r="E42" s="33">
        <v>5</v>
      </c>
      <c r="F42" s="33">
        <v>30</v>
      </c>
      <c r="G42" s="33">
        <v>12</v>
      </c>
      <c r="H42" s="33">
        <v>34</v>
      </c>
      <c r="I42" s="33">
        <v>4</v>
      </c>
      <c r="J42" s="33">
        <v>463</v>
      </c>
      <c r="K42" s="33">
        <v>212</v>
      </c>
      <c r="L42" s="33">
        <v>71</v>
      </c>
      <c r="M42" s="33">
        <v>0</v>
      </c>
    </row>
    <row r="43" spans="1:13" s="11" customFormat="1" ht="24.95" customHeight="1" x14ac:dyDescent="0.25">
      <c r="A43" s="70" t="s">
        <v>109</v>
      </c>
      <c r="B43" s="60">
        <v>65</v>
      </c>
      <c r="C43" s="60">
        <v>71</v>
      </c>
      <c r="D43" s="60">
        <v>61</v>
      </c>
      <c r="E43" s="60">
        <v>18</v>
      </c>
      <c r="F43" s="60">
        <v>20</v>
      </c>
      <c r="G43" s="60">
        <v>3</v>
      </c>
      <c r="H43" s="60">
        <v>40</v>
      </c>
      <c r="I43" s="60">
        <v>28</v>
      </c>
      <c r="J43" s="60">
        <v>279</v>
      </c>
      <c r="K43" s="60">
        <v>279</v>
      </c>
      <c r="L43" s="60">
        <v>32</v>
      </c>
      <c r="M43" s="60">
        <v>0</v>
      </c>
    </row>
    <row r="44" spans="1:13" ht="21.75" customHeight="1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05" t="s">
        <v>95</v>
      </c>
      <c r="M44" s="105"/>
    </row>
    <row r="45" spans="1:13" ht="15" customHeight="1" x14ac:dyDescent="0.25">
      <c r="A45" s="11"/>
      <c r="B45" s="11"/>
      <c r="C45" s="11"/>
      <c r="D45" s="11"/>
      <c r="E45" s="11"/>
      <c r="F45" s="23"/>
      <c r="G45" s="23"/>
      <c r="H45" s="23"/>
      <c r="I45" s="23"/>
      <c r="J45" s="23"/>
      <c r="K45" s="23"/>
      <c r="L45" s="23"/>
      <c r="M45" s="21"/>
    </row>
    <row r="46" spans="1:13" x14ac:dyDescent="0.25">
      <c r="A46" s="108" t="s">
        <v>110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</row>
  </sheetData>
  <mergeCells count="15">
    <mergeCell ref="A46:M46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  <mergeCell ref="L44:M44"/>
  </mergeCells>
  <printOptions horizontalCentered="1"/>
  <pageMargins left="0.25" right="0.25" top="0.25" bottom="0" header="0" footer="0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0"/>
  <sheetViews>
    <sheetView tabSelected="1" view="pageBreakPreview" topLeftCell="A34" zoomScale="115" zoomScaleNormal="100" zoomScaleSheetLayoutView="115" workbookViewId="0">
      <selection activeCell="A51" sqref="A51"/>
    </sheetView>
  </sheetViews>
  <sheetFormatPr defaultRowHeight="15" x14ac:dyDescent="0.25"/>
  <cols>
    <col min="1" max="1" width="30.7109375" customWidth="1"/>
    <col min="2" max="7" width="8.7109375" customWidth="1"/>
    <col min="8" max="8" width="9.28515625" customWidth="1"/>
    <col min="9" max="9" width="8.7109375" customWidth="1"/>
    <col min="10" max="10" width="9.28515625" customWidth="1"/>
    <col min="11" max="13" width="8.7109375" customWidth="1"/>
  </cols>
  <sheetData>
    <row r="1" spans="1:13" ht="15.75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.75" x14ac:dyDescent="0.25">
      <c r="A2" s="25" t="s">
        <v>106</v>
      </c>
      <c r="B2" s="12"/>
      <c r="C2" s="26"/>
      <c r="D2" s="26"/>
      <c r="E2" s="26"/>
      <c r="F2" s="26"/>
      <c r="G2" s="71"/>
      <c r="H2" s="73"/>
      <c r="I2" s="73"/>
      <c r="J2" s="73"/>
      <c r="K2" s="73"/>
      <c r="L2" s="73"/>
      <c r="M2" s="13" t="s">
        <v>81</v>
      </c>
    </row>
    <row r="3" spans="1:13" ht="15.75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3" ht="15.75" x14ac:dyDescent="0.25">
      <c r="A4" s="18"/>
      <c r="B4" s="18"/>
      <c r="C4" s="73"/>
      <c r="D4" s="73"/>
      <c r="E4" s="73"/>
      <c r="F4" s="73"/>
      <c r="G4" s="73"/>
      <c r="H4" s="73"/>
      <c r="I4" s="73"/>
      <c r="J4" s="73"/>
      <c r="K4" s="73"/>
      <c r="L4" s="73"/>
      <c r="M4" s="17"/>
    </row>
    <row r="5" spans="1:13" ht="15.75" x14ac:dyDescent="0.25">
      <c r="A5" s="18"/>
      <c r="B5" s="18"/>
      <c r="C5" s="73"/>
      <c r="D5" s="73"/>
      <c r="E5" s="73"/>
      <c r="F5" s="73"/>
      <c r="G5" s="73"/>
      <c r="H5" s="73"/>
      <c r="I5" s="73"/>
      <c r="J5" s="73"/>
      <c r="K5" s="73"/>
      <c r="L5" s="73"/>
      <c r="M5" s="17"/>
    </row>
    <row r="6" spans="1:13" ht="2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ht="18.75" customHeight="1" x14ac:dyDescent="0.25">
      <c r="A7" s="92" t="s">
        <v>85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5.75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3" ht="99.95" customHeight="1" x14ac:dyDescent="0.25">
      <c r="A12" s="104"/>
      <c r="B12" s="101"/>
      <c r="C12" s="101"/>
      <c r="D12" s="101"/>
      <c r="E12" s="101"/>
      <c r="F12" s="101"/>
      <c r="G12" s="80" t="s">
        <v>76</v>
      </c>
      <c r="H12" s="80" t="s">
        <v>71</v>
      </c>
      <c r="I12" s="101"/>
      <c r="J12" s="80" t="s">
        <v>73</v>
      </c>
      <c r="K12" s="80" t="s">
        <v>74</v>
      </c>
      <c r="L12" s="80" t="s">
        <v>75</v>
      </c>
      <c r="M12" s="80" t="s">
        <v>33</v>
      </c>
    </row>
    <row r="13" spans="1:13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3" ht="24.95" customHeight="1" x14ac:dyDescent="0.25">
      <c r="A14" s="58" t="s">
        <v>34</v>
      </c>
      <c r="B14" s="59">
        <f>B15+B16+B26+B30+B34+B40</f>
        <v>1548</v>
      </c>
      <c r="C14" s="59">
        <f t="shared" ref="C14:M14" si="0">C15+C16+C26+C30+C34+C40</f>
        <v>1992</v>
      </c>
      <c r="D14" s="59">
        <f t="shared" si="0"/>
        <v>4170</v>
      </c>
      <c r="E14" s="59">
        <f t="shared" si="0"/>
        <v>675</v>
      </c>
      <c r="F14" s="59">
        <f t="shared" si="0"/>
        <v>6046</v>
      </c>
      <c r="G14" s="59">
        <f t="shared" si="0"/>
        <v>2315</v>
      </c>
      <c r="H14" s="59">
        <f t="shared" si="0"/>
        <v>27805</v>
      </c>
      <c r="I14" s="59">
        <f t="shared" si="0"/>
        <v>573</v>
      </c>
      <c r="J14" s="59">
        <f t="shared" si="0"/>
        <v>14909</v>
      </c>
      <c r="K14" s="59">
        <f t="shared" si="0"/>
        <v>9233</v>
      </c>
      <c r="L14" s="59">
        <f t="shared" si="0"/>
        <v>1445</v>
      </c>
      <c r="M14" s="59">
        <f t="shared" si="0"/>
        <v>4193</v>
      </c>
    </row>
    <row r="15" spans="1:13" ht="24.95" customHeight="1" x14ac:dyDescent="0.25">
      <c r="A15" s="27" t="s">
        <v>35</v>
      </c>
      <c r="B15" s="28">
        <v>493</v>
      </c>
      <c r="C15" s="28">
        <v>601</v>
      </c>
      <c r="D15" s="28">
        <f>41+2842</f>
        <v>2883</v>
      </c>
      <c r="E15" s="28">
        <v>389</v>
      </c>
      <c r="F15" s="28">
        <v>5569</v>
      </c>
      <c r="G15" s="28">
        <v>2162</v>
      </c>
      <c r="H15" s="28">
        <v>26921</v>
      </c>
      <c r="I15" s="28">
        <v>382</v>
      </c>
      <c r="J15" s="28">
        <v>8340</v>
      </c>
      <c r="K15" s="28">
        <v>5797</v>
      </c>
      <c r="L15" s="28">
        <v>424</v>
      </c>
      <c r="M15" s="28">
        <v>770</v>
      </c>
    </row>
    <row r="16" spans="1:13" ht="24.95" customHeight="1" x14ac:dyDescent="0.25">
      <c r="A16" s="27" t="s">
        <v>36</v>
      </c>
      <c r="B16" s="28">
        <f>SUM(B17:B25)</f>
        <v>265</v>
      </c>
      <c r="C16" s="28">
        <f t="shared" ref="C16:M16" si="1">SUM(C17:C25)</f>
        <v>506</v>
      </c>
      <c r="D16" s="28">
        <f t="shared" si="1"/>
        <v>424</v>
      </c>
      <c r="E16" s="28">
        <f t="shared" si="1"/>
        <v>64</v>
      </c>
      <c r="F16" s="28">
        <f t="shared" si="1"/>
        <v>204</v>
      </c>
      <c r="G16" s="28">
        <f t="shared" si="1"/>
        <v>100</v>
      </c>
      <c r="H16" s="28">
        <f t="shared" si="1"/>
        <v>307</v>
      </c>
      <c r="I16" s="28">
        <f t="shared" si="1"/>
        <v>63</v>
      </c>
      <c r="J16" s="28">
        <f t="shared" si="1"/>
        <v>2499</v>
      </c>
      <c r="K16" s="28">
        <f t="shared" si="1"/>
        <v>1098</v>
      </c>
      <c r="L16" s="28">
        <f t="shared" si="1"/>
        <v>206</v>
      </c>
      <c r="M16" s="28">
        <f t="shared" si="1"/>
        <v>2305</v>
      </c>
    </row>
    <row r="17" spans="1:13" ht="24.95" customHeight="1" x14ac:dyDescent="0.25">
      <c r="A17" s="33" t="s">
        <v>37</v>
      </c>
      <c r="B17" s="30">
        <v>39</v>
      </c>
      <c r="C17" s="30">
        <v>117</v>
      </c>
      <c r="D17" s="30">
        <v>66</v>
      </c>
      <c r="E17" s="30">
        <v>1</v>
      </c>
      <c r="F17" s="30">
        <v>15</v>
      </c>
      <c r="G17" s="30">
        <v>2</v>
      </c>
      <c r="H17" s="30">
        <v>18</v>
      </c>
      <c r="I17" s="30">
        <v>6</v>
      </c>
      <c r="J17" s="30">
        <v>433</v>
      </c>
      <c r="K17" s="30">
        <v>149</v>
      </c>
      <c r="L17" s="30">
        <v>16</v>
      </c>
      <c r="M17" s="30">
        <v>473</v>
      </c>
    </row>
    <row r="18" spans="1:13" ht="24.95" customHeight="1" x14ac:dyDescent="0.25">
      <c r="A18" s="33" t="s">
        <v>38</v>
      </c>
      <c r="B18" s="30">
        <v>59</v>
      </c>
      <c r="C18" s="30">
        <v>98</v>
      </c>
      <c r="D18" s="30">
        <v>92</v>
      </c>
      <c r="E18" s="30">
        <v>16</v>
      </c>
      <c r="F18" s="30">
        <v>19</v>
      </c>
      <c r="G18" s="30">
        <v>5</v>
      </c>
      <c r="H18" s="30">
        <v>33</v>
      </c>
      <c r="I18" s="30">
        <v>16</v>
      </c>
      <c r="J18" s="30">
        <v>128</v>
      </c>
      <c r="K18" s="30">
        <v>153</v>
      </c>
      <c r="L18" s="30">
        <v>14</v>
      </c>
      <c r="M18" s="30">
        <v>0</v>
      </c>
    </row>
    <row r="19" spans="1:13" ht="24.95" customHeight="1" x14ac:dyDescent="0.25">
      <c r="A19" s="33" t="s">
        <v>39</v>
      </c>
      <c r="B19" s="30">
        <v>40</v>
      </c>
      <c r="C19" s="30">
        <v>90</v>
      </c>
      <c r="D19" s="30">
        <v>111</v>
      </c>
      <c r="E19" s="30">
        <v>17</v>
      </c>
      <c r="F19" s="30">
        <v>97</v>
      </c>
      <c r="G19" s="30">
        <v>75</v>
      </c>
      <c r="H19" s="30">
        <v>187</v>
      </c>
      <c r="I19" s="30">
        <v>12</v>
      </c>
      <c r="J19" s="30">
        <v>650</v>
      </c>
      <c r="K19" s="30">
        <v>322</v>
      </c>
      <c r="L19" s="30">
        <v>134</v>
      </c>
      <c r="M19" s="30">
        <v>568</v>
      </c>
    </row>
    <row r="20" spans="1:13" ht="24.95" customHeight="1" x14ac:dyDescent="0.25">
      <c r="A20" s="33" t="s">
        <v>41</v>
      </c>
      <c r="B20" s="30">
        <v>41</v>
      </c>
      <c r="C20" s="30">
        <v>66</v>
      </c>
      <c r="D20" s="30">
        <v>66</v>
      </c>
      <c r="E20" s="30">
        <v>8</v>
      </c>
      <c r="F20" s="30">
        <v>31</v>
      </c>
      <c r="G20" s="30">
        <v>9</v>
      </c>
      <c r="H20" s="30">
        <v>18</v>
      </c>
      <c r="I20" s="30">
        <v>17</v>
      </c>
      <c r="J20" s="30">
        <v>149</v>
      </c>
      <c r="K20" s="30">
        <v>104</v>
      </c>
      <c r="L20" s="30">
        <v>10</v>
      </c>
      <c r="M20" s="30">
        <v>7</v>
      </c>
    </row>
    <row r="21" spans="1:13" ht="24.95" customHeight="1" x14ac:dyDescent="0.25">
      <c r="A21" s="33" t="s">
        <v>42</v>
      </c>
      <c r="B21" s="30">
        <v>18</v>
      </c>
      <c r="C21" s="30">
        <v>38</v>
      </c>
      <c r="D21" s="30">
        <v>24</v>
      </c>
      <c r="E21" s="30">
        <v>11</v>
      </c>
      <c r="F21" s="30">
        <v>5</v>
      </c>
      <c r="G21" s="30">
        <v>5</v>
      </c>
      <c r="H21" s="30">
        <v>8</v>
      </c>
      <c r="I21" s="30">
        <v>2</v>
      </c>
      <c r="J21" s="30">
        <v>207</v>
      </c>
      <c r="K21" s="30">
        <v>63</v>
      </c>
      <c r="L21" s="30">
        <v>4</v>
      </c>
      <c r="M21" s="30">
        <v>223</v>
      </c>
    </row>
    <row r="22" spans="1:13" ht="24.95" customHeight="1" x14ac:dyDescent="0.25">
      <c r="A22" s="33" t="s">
        <v>43</v>
      </c>
      <c r="B22" s="30">
        <v>11</v>
      </c>
      <c r="C22" s="30">
        <v>36</v>
      </c>
      <c r="D22" s="30">
        <v>26</v>
      </c>
      <c r="E22" s="30">
        <v>5</v>
      </c>
      <c r="F22" s="30">
        <v>4</v>
      </c>
      <c r="G22" s="30">
        <v>1</v>
      </c>
      <c r="H22" s="30">
        <v>10</v>
      </c>
      <c r="I22" s="30">
        <v>1</v>
      </c>
      <c r="J22" s="30">
        <v>195</v>
      </c>
      <c r="K22" s="30">
        <v>82</v>
      </c>
      <c r="L22" s="30">
        <v>9</v>
      </c>
      <c r="M22" s="30">
        <v>266</v>
      </c>
    </row>
    <row r="23" spans="1:13" ht="24.95" customHeight="1" x14ac:dyDescent="0.25">
      <c r="A23" s="33" t="s">
        <v>107</v>
      </c>
      <c r="B23" s="30">
        <v>23</v>
      </c>
      <c r="C23" s="30">
        <v>21</v>
      </c>
      <c r="D23" s="30">
        <v>12</v>
      </c>
      <c r="E23" s="30">
        <v>3</v>
      </c>
      <c r="F23" s="30">
        <v>11</v>
      </c>
      <c r="G23" s="30">
        <v>2</v>
      </c>
      <c r="H23" s="30">
        <v>14</v>
      </c>
      <c r="I23" s="30">
        <v>4</v>
      </c>
      <c r="J23" s="30">
        <v>131</v>
      </c>
      <c r="K23" s="30">
        <v>92</v>
      </c>
      <c r="L23" s="30">
        <v>5</v>
      </c>
      <c r="M23" s="30">
        <v>162</v>
      </c>
    </row>
    <row r="24" spans="1:13" ht="24.95" customHeight="1" x14ac:dyDescent="0.25">
      <c r="A24" s="33" t="s">
        <v>44</v>
      </c>
      <c r="B24" s="30">
        <v>13</v>
      </c>
      <c r="C24" s="30">
        <v>7</v>
      </c>
      <c r="D24" s="30">
        <v>12</v>
      </c>
      <c r="E24" s="30">
        <v>2</v>
      </c>
      <c r="F24" s="30">
        <v>4</v>
      </c>
      <c r="G24" s="30">
        <v>1</v>
      </c>
      <c r="H24" s="30">
        <v>9</v>
      </c>
      <c r="I24" s="30">
        <v>3</v>
      </c>
      <c r="J24" s="30">
        <v>342</v>
      </c>
      <c r="K24" s="30">
        <v>47</v>
      </c>
      <c r="L24" s="30">
        <v>10</v>
      </c>
      <c r="M24" s="30">
        <v>318</v>
      </c>
    </row>
    <row r="25" spans="1:13" ht="24.95" customHeight="1" x14ac:dyDescent="0.25">
      <c r="A25" s="33" t="s">
        <v>45</v>
      </c>
      <c r="B25" s="30">
        <v>21</v>
      </c>
      <c r="C25" s="30">
        <v>33</v>
      </c>
      <c r="D25" s="30">
        <v>15</v>
      </c>
      <c r="E25" s="30">
        <v>1</v>
      </c>
      <c r="F25" s="30">
        <v>18</v>
      </c>
      <c r="G25" s="30">
        <v>0</v>
      </c>
      <c r="H25" s="30">
        <v>10</v>
      </c>
      <c r="I25" s="30">
        <v>2</v>
      </c>
      <c r="J25" s="30">
        <v>264</v>
      </c>
      <c r="K25" s="30">
        <v>86</v>
      </c>
      <c r="L25" s="30">
        <v>4</v>
      </c>
      <c r="M25" s="30">
        <v>288</v>
      </c>
    </row>
    <row r="26" spans="1:13" ht="24.95" customHeight="1" x14ac:dyDescent="0.25">
      <c r="A26" s="27" t="s">
        <v>46</v>
      </c>
      <c r="B26" s="28">
        <f>SUM(B27:B29)</f>
        <v>58</v>
      </c>
      <c r="C26" s="28">
        <f t="shared" ref="C26:M26" si="2">SUM(C27:C29)</f>
        <v>100</v>
      </c>
      <c r="D26" s="28">
        <f t="shared" si="2"/>
        <v>100</v>
      </c>
      <c r="E26" s="28">
        <f t="shared" si="2"/>
        <v>9</v>
      </c>
      <c r="F26" s="28">
        <f t="shared" si="2"/>
        <v>39</v>
      </c>
      <c r="G26" s="28">
        <f t="shared" si="2"/>
        <v>4</v>
      </c>
      <c r="H26" s="28">
        <f t="shared" si="2"/>
        <v>59</v>
      </c>
      <c r="I26" s="28">
        <f t="shared" si="2"/>
        <v>13</v>
      </c>
      <c r="J26" s="28">
        <f t="shared" si="2"/>
        <v>892</v>
      </c>
      <c r="K26" s="28">
        <f t="shared" si="2"/>
        <v>139</v>
      </c>
      <c r="L26" s="28">
        <f t="shared" si="2"/>
        <v>12</v>
      </c>
      <c r="M26" s="28">
        <f t="shared" si="2"/>
        <v>555</v>
      </c>
    </row>
    <row r="27" spans="1:13" ht="24.95" customHeight="1" x14ac:dyDescent="0.25">
      <c r="A27" s="33" t="s">
        <v>47</v>
      </c>
      <c r="B27" s="30">
        <v>24</v>
      </c>
      <c r="C27" s="30">
        <v>45</v>
      </c>
      <c r="D27" s="30">
        <v>43</v>
      </c>
      <c r="E27" s="30">
        <v>4</v>
      </c>
      <c r="F27" s="30">
        <v>26</v>
      </c>
      <c r="G27" s="30">
        <v>3</v>
      </c>
      <c r="H27" s="30">
        <v>34</v>
      </c>
      <c r="I27" s="30">
        <v>5</v>
      </c>
      <c r="J27" s="30">
        <v>456</v>
      </c>
      <c r="K27" s="30">
        <v>90</v>
      </c>
      <c r="L27" s="30">
        <v>10</v>
      </c>
      <c r="M27" s="30">
        <v>403</v>
      </c>
    </row>
    <row r="28" spans="1:13" ht="24.95" customHeight="1" x14ac:dyDescent="0.25">
      <c r="A28" s="33" t="s">
        <v>48</v>
      </c>
      <c r="B28" s="30">
        <v>12</v>
      </c>
      <c r="C28" s="30">
        <v>16</v>
      </c>
      <c r="D28" s="30">
        <v>14</v>
      </c>
      <c r="E28" s="30">
        <v>1</v>
      </c>
      <c r="F28" s="30">
        <v>1</v>
      </c>
      <c r="G28" s="30">
        <v>1</v>
      </c>
      <c r="H28" s="30">
        <v>4</v>
      </c>
      <c r="I28" s="30">
        <v>3</v>
      </c>
      <c r="J28" s="30">
        <v>218</v>
      </c>
      <c r="K28" s="30">
        <v>8</v>
      </c>
      <c r="L28" s="30">
        <v>0</v>
      </c>
      <c r="M28" s="30">
        <v>19</v>
      </c>
    </row>
    <row r="29" spans="1:13" ht="24.95" customHeight="1" x14ac:dyDescent="0.25">
      <c r="A29" s="33" t="s">
        <v>49</v>
      </c>
      <c r="B29" s="30">
        <v>22</v>
      </c>
      <c r="C29" s="30">
        <v>39</v>
      </c>
      <c r="D29" s="30">
        <v>43</v>
      </c>
      <c r="E29" s="30">
        <v>4</v>
      </c>
      <c r="F29" s="30">
        <v>12</v>
      </c>
      <c r="G29" s="30">
        <v>0</v>
      </c>
      <c r="H29" s="30">
        <v>21</v>
      </c>
      <c r="I29" s="30">
        <v>5</v>
      </c>
      <c r="J29" s="30">
        <v>218</v>
      </c>
      <c r="K29" s="30">
        <v>41</v>
      </c>
      <c r="L29" s="30">
        <v>2</v>
      </c>
      <c r="M29" s="30">
        <v>133</v>
      </c>
    </row>
    <row r="30" spans="1:13" ht="24.95" customHeight="1" x14ac:dyDescent="0.25">
      <c r="A30" s="27" t="s">
        <v>50</v>
      </c>
      <c r="B30" s="28">
        <f>SUM(B31:B33)</f>
        <v>232</v>
      </c>
      <c r="C30" s="28">
        <f t="shared" ref="C30:M30" si="3">SUM(C31:C33)</f>
        <v>292</v>
      </c>
      <c r="D30" s="28">
        <f t="shared" si="3"/>
        <v>299</v>
      </c>
      <c r="E30" s="28">
        <f t="shared" si="3"/>
        <v>60</v>
      </c>
      <c r="F30" s="28">
        <f t="shared" si="3"/>
        <v>84</v>
      </c>
      <c r="G30" s="28">
        <f t="shared" si="3"/>
        <v>22</v>
      </c>
      <c r="H30" s="28">
        <f t="shared" si="3"/>
        <v>131</v>
      </c>
      <c r="I30" s="28">
        <f t="shared" si="3"/>
        <v>35</v>
      </c>
      <c r="J30" s="28">
        <f t="shared" si="3"/>
        <v>1265</v>
      </c>
      <c r="K30" s="28">
        <f t="shared" si="3"/>
        <v>640</v>
      </c>
      <c r="L30" s="28">
        <f t="shared" si="3"/>
        <v>480</v>
      </c>
      <c r="M30" s="28">
        <f t="shared" si="3"/>
        <v>17</v>
      </c>
    </row>
    <row r="31" spans="1:13" ht="24.95" customHeight="1" x14ac:dyDescent="0.25">
      <c r="A31" s="33" t="s">
        <v>51</v>
      </c>
      <c r="B31" s="30">
        <v>66</v>
      </c>
      <c r="C31" s="30">
        <v>63</v>
      </c>
      <c r="D31" s="30">
        <v>92</v>
      </c>
      <c r="E31" s="30">
        <v>17</v>
      </c>
      <c r="F31" s="30">
        <v>12</v>
      </c>
      <c r="G31" s="30">
        <v>7</v>
      </c>
      <c r="H31" s="30">
        <v>32</v>
      </c>
      <c r="I31" s="30">
        <v>9</v>
      </c>
      <c r="J31" s="30">
        <v>323</v>
      </c>
      <c r="K31" s="30">
        <v>181</v>
      </c>
      <c r="L31" s="30">
        <v>228</v>
      </c>
      <c r="M31" s="30">
        <v>3</v>
      </c>
    </row>
    <row r="32" spans="1:13" ht="24.95" customHeight="1" x14ac:dyDescent="0.25">
      <c r="A32" s="33" t="s">
        <v>52</v>
      </c>
      <c r="B32" s="30">
        <v>111</v>
      </c>
      <c r="C32" s="30">
        <v>83</v>
      </c>
      <c r="D32" s="30">
        <v>114</v>
      </c>
      <c r="E32" s="30">
        <v>13</v>
      </c>
      <c r="F32" s="30">
        <v>35</v>
      </c>
      <c r="G32" s="30">
        <v>3</v>
      </c>
      <c r="H32" s="30">
        <v>31</v>
      </c>
      <c r="I32" s="30">
        <v>20</v>
      </c>
      <c r="J32" s="72">
        <v>741</v>
      </c>
      <c r="K32" s="30">
        <v>344</v>
      </c>
      <c r="L32" s="30">
        <v>95</v>
      </c>
      <c r="M32" s="30">
        <v>1</v>
      </c>
    </row>
    <row r="33" spans="1:15" ht="24.95" customHeight="1" x14ac:dyDescent="0.25">
      <c r="A33" s="33" t="s">
        <v>53</v>
      </c>
      <c r="B33" s="30">
        <v>55</v>
      </c>
      <c r="C33" s="30">
        <v>146</v>
      </c>
      <c r="D33" s="30">
        <v>93</v>
      </c>
      <c r="E33" s="30">
        <v>30</v>
      </c>
      <c r="F33" s="30">
        <v>37</v>
      </c>
      <c r="G33" s="30">
        <v>12</v>
      </c>
      <c r="H33" s="30">
        <v>68</v>
      </c>
      <c r="I33" s="30">
        <v>6</v>
      </c>
      <c r="J33" s="30">
        <v>201</v>
      </c>
      <c r="K33" s="30">
        <v>115</v>
      </c>
      <c r="L33" s="30">
        <v>157</v>
      </c>
      <c r="M33" s="30">
        <v>13</v>
      </c>
    </row>
    <row r="34" spans="1:15" ht="24.95" customHeight="1" x14ac:dyDescent="0.25">
      <c r="A34" s="27" t="s">
        <v>54</v>
      </c>
      <c r="B34" s="28">
        <f>SUM(B35:B39)</f>
        <v>359</v>
      </c>
      <c r="C34" s="28">
        <f t="shared" ref="C34:M34" si="4">SUM(C35:C39)</f>
        <v>330</v>
      </c>
      <c r="D34" s="28">
        <f t="shared" si="4"/>
        <v>314</v>
      </c>
      <c r="E34" s="28">
        <f t="shared" si="4"/>
        <v>98</v>
      </c>
      <c r="F34" s="28">
        <f t="shared" si="4"/>
        <v>81</v>
      </c>
      <c r="G34" s="28">
        <f t="shared" si="4"/>
        <v>13</v>
      </c>
      <c r="H34" s="28">
        <f t="shared" si="4"/>
        <v>181</v>
      </c>
      <c r="I34" s="28">
        <f t="shared" si="4"/>
        <v>30</v>
      </c>
      <c r="J34" s="28">
        <f t="shared" si="4"/>
        <v>785</v>
      </c>
      <c r="K34" s="28">
        <f t="shared" si="4"/>
        <v>906</v>
      </c>
      <c r="L34" s="28">
        <f t="shared" si="4"/>
        <v>197</v>
      </c>
      <c r="M34" s="28">
        <f t="shared" si="4"/>
        <v>60</v>
      </c>
    </row>
    <row r="35" spans="1:15" ht="24.95" customHeight="1" x14ac:dyDescent="0.25">
      <c r="A35" s="33" t="s">
        <v>55</v>
      </c>
      <c r="B35" s="30">
        <v>57</v>
      </c>
      <c r="C35" s="30">
        <v>55</v>
      </c>
      <c r="D35" s="30">
        <v>51</v>
      </c>
      <c r="E35" s="30">
        <v>24</v>
      </c>
      <c r="F35" s="30">
        <v>17</v>
      </c>
      <c r="G35" s="30">
        <v>2</v>
      </c>
      <c r="H35" s="30">
        <v>38</v>
      </c>
      <c r="I35" s="30">
        <v>1</v>
      </c>
      <c r="J35" s="30">
        <v>173</v>
      </c>
      <c r="K35" s="30">
        <v>180</v>
      </c>
      <c r="L35" s="30">
        <v>40</v>
      </c>
      <c r="M35" s="30">
        <v>31</v>
      </c>
    </row>
    <row r="36" spans="1:15" ht="24.95" customHeight="1" x14ac:dyDescent="0.25">
      <c r="A36" s="33" t="s">
        <v>108</v>
      </c>
      <c r="B36" s="30">
        <v>64</v>
      </c>
      <c r="C36" s="30">
        <v>57</v>
      </c>
      <c r="D36" s="30">
        <v>54</v>
      </c>
      <c r="E36" s="30">
        <v>12</v>
      </c>
      <c r="F36" s="30">
        <v>21</v>
      </c>
      <c r="G36" s="30">
        <v>3</v>
      </c>
      <c r="H36" s="30">
        <v>30</v>
      </c>
      <c r="I36" s="30">
        <v>10</v>
      </c>
      <c r="J36" s="30">
        <v>217</v>
      </c>
      <c r="K36" s="30">
        <v>215</v>
      </c>
      <c r="L36" s="30">
        <v>48</v>
      </c>
      <c r="M36" s="30">
        <v>0</v>
      </c>
    </row>
    <row r="37" spans="1:15" ht="24.95" customHeight="1" x14ac:dyDescent="0.25">
      <c r="A37" s="33" t="s">
        <v>56</v>
      </c>
      <c r="B37" s="30">
        <v>54</v>
      </c>
      <c r="C37" s="30">
        <v>57</v>
      </c>
      <c r="D37" s="30">
        <v>35</v>
      </c>
      <c r="E37" s="30">
        <v>11</v>
      </c>
      <c r="F37" s="30">
        <v>7</v>
      </c>
      <c r="G37" s="30">
        <v>1</v>
      </c>
      <c r="H37" s="30">
        <v>20</v>
      </c>
      <c r="I37" s="30">
        <v>5</v>
      </c>
      <c r="J37" s="30">
        <v>66</v>
      </c>
      <c r="K37" s="30">
        <v>101</v>
      </c>
      <c r="L37" s="30">
        <v>37</v>
      </c>
      <c r="M37" s="30">
        <v>0</v>
      </c>
    </row>
    <row r="38" spans="1:15" ht="24.95" customHeight="1" x14ac:dyDescent="0.25">
      <c r="A38" s="33" t="s">
        <v>57</v>
      </c>
      <c r="B38" s="30">
        <v>79</v>
      </c>
      <c r="C38" s="30">
        <v>94</v>
      </c>
      <c r="D38" s="30">
        <v>112</v>
      </c>
      <c r="E38" s="30">
        <v>11</v>
      </c>
      <c r="F38" s="30">
        <v>19</v>
      </c>
      <c r="G38" s="30">
        <v>4</v>
      </c>
      <c r="H38" s="30">
        <v>30</v>
      </c>
      <c r="I38" s="30">
        <v>7</v>
      </c>
      <c r="J38" s="30">
        <v>196</v>
      </c>
      <c r="K38" s="30">
        <v>213</v>
      </c>
      <c r="L38" s="30">
        <v>25</v>
      </c>
      <c r="M38" s="30">
        <v>0</v>
      </c>
    </row>
    <row r="39" spans="1:15" ht="24.95" customHeight="1" x14ac:dyDescent="0.25">
      <c r="A39" s="33" t="s">
        <v>58</v>
      </c>
      <c r="B39" s="30">
        <v>105</v>
      </c>
      <c r="C39" s="30">
        <v>67</v>
      </c>
      <c r="D39" s="30">
        <v>62</v>
      </c>
      <c r="E39" s="30">
        <v>40</v>
      </c>
      <c r="F39" s="30">
        <v>17</v>
      </c>
      <c r="G39" s="30">
        <v>3</v>
      </c>
      <c r="H39" s="30">
        <v>63</v>
      </c>
      <c r="I39" s="30">
        <v>7</v>
      </c>
      <c r="J39" s="30">
        <v>133</v>
      </c>
      <c r="K39" s="30">
        <v>197</v>
      </c>
      <c r="L39" s="30">
        <v>47</v>
      </c>
      <c r="M39" s="30">
        <v>29</v>
      </c>
    </row>
    <row r="40" spans="1:15" ht="24.95" customHeight="1" x14ac:dyDescent="0.25">
      <c r="A40" s="27" t="s">
        <v>59</v>
      </c>
      <c r="B40" s="28">
        <f>SUM(B41:B43)</f>
        <v>141</v>
      </c>
      <c r="C40" s="28">
        <f t="shared" ref="C40:M40" si="5">SUM(C41:C43)</f>
        <v>163</v>
      </c>
      <c r="D40" s="28">
        <f t="shared" si="5"/>
        <v>150</v>
      </c>
      <c r="E40" s="28">
        <f t="shared" si="5"/>
        <v>55</v>
      </c>
      <c r="F40" s="28">
        <f t="shared" si="5"/>
        <v>69</v>
      </c>
      <c r="G40" s="28">
        <f t="shared" si="5"/>
        <v>14</v>
      </c>
      <c r="H40" s="28">
        <f t="shared" si="5"/>
        <v>206</v>
      </c>
      <c r="I40" s="28">
        <f t="shared" si="5"/>
        <v>50</v>
      </c>
      <c r="J40" s="28">
        <f t="shared" si="5"/>
        <v>1128</v>
      </c>
      <c r="K40" s="28">
        <f t="shared" si="5"/>
        <v>653</v>
      </c>
      <c r="L40" s="28">
        <f t="shared" si="5"/>
        <v>126</v>
      </c>
      <c r="M40" s="28">
        <f t="shared" si="5"/>
        <v>486</v>
      </c>
    </row>
    <row r="41" spans="1:15" ht="24.95" customHeight="1" x14ac:dyDescent="0.25">
      <c r="A41" s="33" t="s">
        <v>60</v>
      </c>
      <c r="B41" s="30">
        <v>37</v>
      </c>
      <c r="C41" s="30">
        <v>60</v>
      </c>
      <c r="D41" s="30">
        <v>51</v>
      </c>
      <c r="E41" s="30">
        <v>38</v>
      </c>
      <c r="F41" s="30">
        <v>20</v>
      </c>
      <c r="G41" s="30">
        <v>7</v>
      </c>
      <c r="H41" s="30">
        <v>81</v>
      </c>
      <c r="I41" s="30">
        <v>16</v>
      </c>
      <c r="J41" s="30">
        <v>383</v>
      </c>
      <c r="K41" s="30">
        <v>204</v>
      </c>
      <c r="L41" s="30">
        <v>17</v>
      </c>
      <c r="M41" s="30">
        <v>457</v>
      </c>
    </row>
    <row r="42" spans="1:15" ht="24.95" customHeight="1" x14ac:dyDescent="0.25">
      <c r="A42" s="33" t="s">
        <v>61</v>
      </c>
      <c r="B42" s="30">
        <v>45</v>
      </c>
      <c r="C42" s="30">
        <v>45</v>
      </c>
      <c r="D42" s="30">
        <v>44</v>
      </c>
      <c r="E42" s="30">
        <v>4</v>
      </c>
      <c r="F42" s="30">
        <v>15</v>
      </c>
      <c r="G42" s="30">
        <v>5</v>
      </c>
      <c r="H42" s="30">
        <v>82</v>
      </c>
      <c r="I42" s="30">
        <v>13</v>
      </c>
      <c r="J42" s="30">
        <v>460</v>
      </c>
      <c r="K42" s="30">
        <v>186</v>
      </c>
      <c r="L42" s="30">
        <v>67</v>
      </c>
      <c r="M42" s="30">
        <v>0</v>
      </c>
    </row>
    <row r="43" spans="1:15" ht="24.95" customHeight="1" x14ac:dyDescent="0.25">
      <c r="A43" s="60" t="s">
        <v>109</v>
      </c>
      <c r="B43" s="34">
        <v>59</v>
      </c>
      <c r="C43" s="34">
        <v>58</v>
      </c>
      <c r="D43" s="34">
        <v>55</v>
      </c>
      <c r="E43" s="34">
        <v>13</v>
      </c>
      <c r="F43" s="34">
        <v>34</v>
      </c>
      <c r="G43" s="34">
        <v>2</v>
      </c>
      <c r="H43" s="34">
        <v>43</v>
      </c>
      <c r="I43" s="34">
        <v>21</v>
      </c>
      <c r="J43" s="34">
        <v>285</v>
      </c>
      <c r="K43" s="34">
        <v>263</v>
      </c>
      <c r="L43" s="34">
        <v>42</v>
      </c>
      <c r="M43" s="34">
        <v>29</v>
      </c>
    </row>
    <row r="44" spans="1:15" ht="15.75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5" ht="15.75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5" ht="15.75" x14ac:dyDescent="0.25">
      <c r="A46" s="71"/>
      <c r="B46" s="71"/>
      <c r="C46" s="71"/>
      <c r="D46" s="71"/>
      <c r="E46" s="71"/>
      <c r="F46" s="106" t="s">
        <v>80</v>
      </c>
      <c r="G46" s="106"/>
      <c r="H46" s="106"/>
      <c r="I46" s="106"/>
      <c r="J46" s="106"/>
      <c r="K46" s="106"/>
      <c r="L46" s="106"/>
      <c r="M46" s="106"/>
      <c r="N46" s="23"/>
      <c r="O46" s="23"/>
    </row>
    <row r="50" spans="1:13" x14ac:dyDescent="0.25">
      <c r="A50" s="107" t="s">
        <v>111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</row>
  </sheetData>
  <mergeCells count="15">
    <mergeCell ref="F46:M46"/>
    <mergeCell ref="A50:M50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</mergeCells>
  <pageMargins left="0.25" right="0.25" top="0.25" bottom="0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"/>
  <sheetViews>
    <sheetView view="pageBreakPreview" topLeftCell="A37" zoomScaleNormal="100" zoomScaleSheetLayoutView="100" workbookViewId="0">
      <selection activeCell="A44" sqref="A44"/>
    </sheetView>
  </sheetViews>
  <sheetFormatPr defaultRowHeight="15" x14ac:dyDescent="0.25"/>
  <cols>
    <col min="1" max="1" width="36.7109375" style="1" customWidth="1"/>
    <col min="2" max="7" width="15.7109375" style="1" customWidth="1"/>
    <col min="8" max="16384" width="9.140625" style="1"/>
  </cols>
  <sheetData>
    <row r="1" spans="1:8" ht="20.100000000000001" customHeight="1" x14ac:dyDescent="0.25">
      <c r="A1" s="93"/>
      <c r="B1" s="93"/>
      <c r="C1" s="93"/>
      <c r="D1" s="93"/>
      <c r="E1" s="93"/>
      <c r="F1" s="93"/>
      <c r="G1" s="93"/>
    </row>
    <row r="2" spans="1:8" ht="20.100000000000001" customHeight="1" x14ac:dyDescent="0.25">
      <c r="A2" s="25" t="s">
        <v>106</v>
      </c>
      <c r="B2" s="12"/>
      <c r="C2" s="26"/>
      <c r="D2" s="26"/>
      <c r="E2" s="26"/>
      <c r="F2" s="26"/>
      <c r="G2" s="13" t="s">
        <v>81</v>
      </c>
    </row>
    <row r="3" spans="1:8" ht="20.100000000000001" customHeight="1" x14ac:dyDescent="0.25">
      <c r="A3" s="75"/>
      <c r="B3" s="18"/>
      <c r="C3" s="16"/>
      <c r="D3" s="16"/>
      <c r="E3" s="16"/>
      <c r="F3" s="16"/>
      <c r="G3" s="75"/>
    </row>
    <row r="4" spans="1:8" ht="20.100000000000001" customHeight="1" x14ac:dyDescent="0.25">
      <c r="A4" s="18"/>
      <c r="B4" s="18"/>
      <c r="C4" s="16"/>
      <c r="D4" s="16"/>
      <c r="E4" s="16"/>
      <c r="F4" s="16"/>
      <c r="G4" s="17"/>
    </row>
    <row r="5" spans="1:8" ht="20.100000000000001" customHeight="1" x14ac:dyDescent="0.25">
      <c r="A5" s="75"/>
      <c r="B5" s="75"/>
      <c r="C5" s="75"/>
      <c r="D5" s="75"/>
      <c r="E5" s="75"/>
      <c r="F5" s="75"/>
      <c r="G5" s="75"/>
    </row>
    <row r="6" spans="1:8" ht="20.100000000000001" customHeight="1" x14ac:dyDescent="0.25">
      <c r="A6" s="91" t="s">
        <v>93</v>
      </c>
      <c r="B6" s="91"/>
      <c r="C6" s="91"/>
      <c r="D6" s="91"/>
      <c r="E6" s="91"/>
      <c r="F6" s="91"/>
      <c r="G6" s="91"/>
    </row>
    <row r="7" spans="1:8" ht="30" customHeight="1" x14ac:dyDescent="0.25">
      <c r="A7" s="92" t="s">
        <v>82</v>
      </c>
      <c r="B7" s="92"/>
      <c r="C7" s="92"/>
      <c r="D7" s="92"/>
      <c r="E7" s="92"/>
      <c r="F7" s="92"/>
      <c r="G7" s="92"/>
    </row>
    <row r="8" spans="1:8" ht="20.100000000000001" customHeight="1" x14ac:dyDescent="0.25">
      <c r="A8" s="9"/>
      <c r="B8" s="9"/>
      <c r="C8" s="9"/>
      <c r="D8" s="9"/>
      <c r="E8" s="9"/>
      <c r="F8" s="9"/>
      <c r="G8" s="9"/>
    </row>
    <row r="9" spans="1:8" ht="20.100000000000001" customHeight="1" x14ac:dyDescent="0.25">
      <c r="A9" s="4"/>
      <c r="B9" s="4"/>
      <c r="C9" s="4"/>
      <c r="D9" s="4"/>
      <c r="E9" s="4"/>
      <c r="F9" s="4"/>
      <c r="G9" s="4"/>
    </row>
    <row r="10" spans="1:8" ht="20.100000000000001" customHeight="1" x14ac:dyDescent="0.25">
      <c r="A10" s="75"/>
      <c r="B10" s="2"/>
      <c r="C10" s="2"/>
      <c r="D10" s="2"/>
      <c r="E10" s="2"/>
      <c r="F10" s="2"/>
      <c r="G10" s="7" t="s">
        <v>62</v>
      </c>
    </row>
    <row r="11" spans="1:8" s="6" customFormat="1" ht="35.1" customHeight="1" x14ac:dyDescent="0.25">
      <c r="A11" s="14" t="s">
        <v>0</v>
      </c>
      <c r="B11" s="14">
        <v>2016</v>
      </c>
      <c r="C11" s="14">
        <v>2017</v>
      </c>
      <c r="D11" s="14">
        <v>2018</v>
      </c>
      <c r="E11" s="14">
        <v>2019</v>
      </c>
      <c r="F11" s="14">
        <v>2020</v>
      </c>
      <c r="G11" s="79">
        <v>2021</v>
      </c>
      <c r="H11" s="15"/>
    </row>
    <row r="12" spans="1:8" ht="15.75" x14ac:dyDescent="0.25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8">
        <v>7</v>
      </c>
    </row>
    <row r="13" spans="1:8" ht="29.1" customHeight="1" x14ac:dyDescent="0.25">
      <c r="A13" s="27" t="s">
        <v>1</v>
      </c>
      <c r="B13" s="28">
        <v>69546</v>
      </c>
      <c r="C13" s="28">
        <v>68086</v>
      </c>
      <c r="D13" s="28">
        <v>80323</v>
      </c>
      <c r="E13" s="28">
        <v>84441</v>
      </c>
      <c r="F13" s="29">
        <v>99316</v>
      </c>
      <c r="G13" s="29">
        <f>SUM(G14:G39)</f>
        <v>120212</v>
      </c>
    </row>
    <row r="14" spans="1:8" ht="29.1" customHeight="1" x14ac:dyDescent="0.25">
      <c r="A14" s="33" t="s">
        <v>2</v>
      </c>
      <c r="B14" s="30">
        <v>1444</v>
      </c>
      <c r="C14" s="30">
        <v>1401</v>
      </c>
      <c r="D14" s="30">
        <v>1309</v>
      </c>
      <c r="E14" s="30">
        <v>1312</v>
      </c>
      <c r="F14" s="31">
        <v>1380</v>
      </c>
      <c r="G14" s="32">
        <v>1548</v>
      </c>
    </row>
    <row r="15" spans="1:8" ht="29.1" customHeight="1" x14ac:dyDescent="0.25">
      <c r="A15" s="33" t="s">
        <v>3</v>
      </c>
      <c r="B15" s="30">
        <v>1770</v>
      </c>
      <c r="C15" s="30">
        <v>1752</v>
      </c>
      <c r="D15" s="30">
        <v>1589</v>
      </c>
      <c r="E15" s="30">
        <v>1617</v>
      </c>
      <c r="F15" s="31">
        <v>1819</v>
      </c>
      <c r="G15" s="32">
        <v>1992</v>
      </c>
    </row>
    <row r="16" spans="1:8" ht="29.1" customHeight="1" x14ac:dyDescent="0.25">
      <c r="A16" s="33" t="s">
        <v>4</v>
      </c>
      <c r="B16" s="33">
        <v>16</v>
      </c>
      <c r="C16" s="33">
        <v>10</v>
      </c>
      <c r="D16" s="33">
        <v>9</v>
      </c>
      <c r="E16" s="33">
        <v>21</v>
      </c>
      <c r="F16" s="31">
        <v>11</v>
      </c>
      <c r="G16" s="32">
        <v>13</v>
      </c>
    </row>
    <row r="17" spans="1:7" ht="29.1" customHeight="1" x14ac:dyDescent="0.25">
      <c r="A17" s="33" t="s">
        <v>5</v>
      </c>
      <c r="B17" s="33">
        <v>686</v>
      </c>
      <c r="C17" s="33">
        <v>560</v>
      </c>
      <c r="D17" s="33">
        <v>497</v>
      </c>
      <c r="E17" s="33">
        <v>481</v>
      </c>
      <c r="F17" s="31">
        <v>574</v>
      </c>
      <c r="G17" s="32">
        <v>661</v>
      </c>
    </row>
    <row r="18" spans="1:7" ht="29.1" customHeight="1" x14ac:dyDescent="0.25">
      <c r="A18" s="33" t="s">
        <v>6</v>
      </c>
      <c r="B18" s="33">
        <v>14</v>
      </c>
      <c r="C18" s="33">
        <v>7</v>
      </c>
      <c r="D18" s="33">
        <v>17</v>
      </c>
      <c r="E18" s="33">
        <v>16</v>
      </c>
      <c r="F18" s="31">
        <v>18</v>
      </c>
      <c r="G18" s="32">
        <v>12</v>
      </c>
    </row>
    <row r="19" spans="1:7" ht="29.1" customHeight="1" x14ac:dyDescent="0.25">
      <c r="A19" s="33" t="s">
        <v>7</v>
      </c>
      <c r="B19" s="30">
        <v>2376</v>
      </c>
      <c r="C19" s="30">
        <v>2356</v>
      </c>
      <c r="D19" s="30">
        <v>2939</v>
      </c>
      <c r="E19" s="30">
        <v>3067</v>
      </c>
      <c r="F19" s="31">
        <v>4624</v>
      </c>
      <c r="G19" s="32">
        <f>27+6006</f>
        <v>6033</v>
      </c>
    </row>
    <row r="20" spans="1:7" ht="29.1" customHeight="1" x14ac:dyDescent="0.25">
      <c r="A20" s="33" t="s">
        <v>8</v>
      </c>
      <c r="B20" s="30">
        <v>1472</v>
      </c>
      <c r="C20" s="30">
        <v>1426</v>
      </c>
      <c r="D20" s="30">
        <v>1560</v>
      </c>
      <c r="E20" s="30">
        <v>1772</v>
      </c>
      <c r="F20" s="31">
        <v>2152</v>
      </c>
      <c r="G20" s="32">
        <v>2641</v>
      </c>
    </row>
    <row r="21" spans="1:7" ht="29.1" customHeight="1" x14ac:dyDescent="0.25">
      <c r="A21" s="33" t="s">
        <v>9</v>
      </c>
      <c r="B21" s="33">
        <v>419</v>
      </c>
      <c r="C21" s="33">
        <v>383</v>
      </c>
      <c r="D21" s="33">
        <v>350</v>
      </c>
      <c r="E21" s="33">
        <v>415</v>
      </c>
      <c r="F21" s="31">
        <v>431</v>
      </c>
      <c r="G21" s="32">
        <v>497</v>
      </c>
    </row>
    <row r="22" spans="1:7" ht="29.1" customHeight="1" x14ac:dyDescent="0.25">
      <c r="A22" s="33" t="s">
        <v>97</v>
      </c>
      <c r="B22" s="30">
        <v>4328</v>
      </c>
      <c r="C22" s="30">
        <v>4238</v>
      </c>
      <c r="D22" s="30">
        <v>5639</v>
      </c>
      <c r="E22" s="30">
        <v>7334</v>
      </c>
      <c r="F22" s="31">
        <v>12973</v>
      </c>
      <c r="G22" s="32">
        <f>1475+190+26921+307+131+56+171+206+2314+379</f>
        <v>32150</v>
      </c>
    </row>
    <row r="23" spans="1:7" ht="29.1" customHeight="1" x14ac:dyDescent="0.25">
      <c r="A23" s="33" t="s">
        <v>11</v>
      </c>
      <c r="B23" s="30">
        <v>1790</v>
      </c>
      <c r="C23" s="30">
        <v>1724</v>
      </c>
      <c r="D23" s="30">
        <v>2071</v>
      </c>
      <c r="E23" s="30">
        <v>2448</v>
      </c>
      <c r="F23" s="31">
        <v>2595</v>
      </c>
      <c r="G23" s="32">
        <v>3379</v>
      </c>
    </row>
    <row r="24" spans="1:7" ht="29.1" customHeight="1" x14ac:dyDescent="0.25">
      <c r="A24" s="33" t="s">
        <v>12</v>
      </c>
      <c r="B24" s="30">
        <v>98</v>
      </c>
      <c r="C24" s="30">
        <v>125</v>
      </c>
      <c r="D24" s="30">
        <v>132</v>
      </c>
      <c r="E24" s="30">
        <v>163</v>
      </c>
      <c r="F24" s="31">
        <v>218</v>
      </c>
      <c r="G24" s="32">
        <v>257</v>
      </c>
    </row>
    <row r="25" spans="1:7" ht="29.1" customHeight="1" x14ac:dyDescent="0.25">
      <c r="A25" s="33" t="s">
        <v>13</v>
      </c>
      <c r="B25" s="30">
        <v>2789</v>
      </c>
      <c r="C25" s="30">
        <v>2854</v>
      </c>
      <c r="D25" s="30">
        <v>3164</v>
      </c>
      <c r="E25" s="30">
        <v>3112</v>
      </c>
      <c r="F25" s="31">
        <v>3339</v>
      </c>
      <c r="G25" s="32">
        <f>4092+78</f>
        <v>4170</v>
      </c>
    </row>
    <row r="26" spans="1:7" ht="29.1" customHeight="1" x14ac:dyDescent="0.25">
      <c r="A26" s="33" t="s">
        <v>14</v>
      </c>
      <c r="B26" s="33">
        <v>125</v>
      </c>
      <c r="C26" s="33">
        <v>87</v>
      </c>
      <c r="D26" s="33">
        <v>188</v>
      </c>
      <c r="E26" s="33">
        <v>175</v>
      </c>
      <c r="F26" s="31">
        <v>299</v>
      </c>
      <c r="G26" s="32">
        <v>470</v>
      </c>
    </row>
    <row r="27" spans="1:7" ht="29.1" customHeight="1" x14ac:dyDescent="0.25">
      <c r="A27" s="33" t="s">
        <v>15</v>
      </c>
      <c r="B27" s="33">
        <v>223</v>
      </c>
      <c r="C27" s="33">
        <v>230</v>
      </c>
      <c r="D27" s="33">
        <v>325</v>
      </c>
      <c r="E27" s="33">
        <v>306</v>
      </c>
      <c r="F27" s="31">
        <v>342</v>
      </c>
      <c r="G27" s="32">
        <v>369</v>
      </c>
    </row>
    <row r="28" spans="1:7" ht="29.1" customHeight="1" x14ac:dyDescent="0.25">
      <c r="A28" s="33" t="s">
        <v>16</v>
      </c>
      <c r="B28" s="30">
        <v>2460</v>
      </c>
      <c r="C28" s="30">
        <v>2378</v>
      </c>
      <c r="D28" s="30">
        <v>2504</v>
      </c>
      <c r="E28" s="30">
        <v>2471</v>
      </c>
      <c r="F28" s="31">
        <v>2806</v>
      </c>
      <c r="G28" s="32">
        <v>3206</v>
      </c>
    </row>
    <row r="29" spans="1:7" ht="29.1" customHeight="1" x14ac:dyDescent="0.25">
      <c r="A29" s="33" t="s">
        <v>17</v>
      </c>
      <c r="B29" s="30">
        <v>1475</v>
      </c>
      <c r="C29" s="30">
        <v>1327</v>
      </c>
      <c r="D29" s="30">
        <v>1404</v>
      </c>
      <c r="E29" s="30">
        <v>1479</v>
      </c>
      <c r="F29" s="31">
        <v>1834</v>
      </c>
      <c r="G29" s="32">
        <f>506+143+496+40+276+265</f>
        <v>1726</v>
      </c>
    </row>
    <row r="30" spans="1:7" ht="29.1" customHeight="1" x14ac:dyDescent="0.25">
      <c r="A30" s="33" t="s">
        <v>18</v>
      </c>
      <c r="B30" s="33">
        <v>103</v>
      </c>
      <c r="C30" s="33">
        <v>99</v>
      </c>
      <c r="D30" s="33">
        <v>42</v>
      </c>
      <c r="E30" s="33">
        <v>177</v>
      </c>
      <c r="F30" s="31">
        <v>182</v>
      </c>
      <c r="G30" s="32">
        <f>28+148</f>
        <v>176</v>
      </c>
    </row>
    <row r="31" spans="1:7" ht="29.1" customHeight="1" x14ac:dyDescent="0.25">
      <c r="A31" s="33" t="s">
        <v>19</v>
      </c>
      <c r="B31" s="30">
        <v>2751</v>
      </c>
      <c r="C31" s="30">
        <v>2141</v>
      </c>
      <c r="D31" s="30">
        <v>1809</v>
      </c>
      <c r="E31" s="30">
        <v>1649</v>
      </c>
      <c r="F31" s="31">
        <v>1919</v>
      </c>
      <c r="G31" s="32">
        <v>2227</v>
      </c>
    </row>
    <row r="32" spans="1:7" ht="29.1" customHeight="1" x14ac:dyDescent="0.25">
      <c r="A32" s="33" t="s">
        <v>20</v>
      </c>
      <c r="B32" s="33">
        <v>679</v>
      </c>
      <c r="C32" s="33">
        <v>561</v>
      </c>
      <c r="D32" s="33">
        <v>609</v>
      </c>
      <c r="E32" s="33">
        <v>594</v>
      </c>
      <c r="F32" s="31">
        <v>577</v>
      </c>
      <c r="G32" s="32">
        <v>573</v>
      </c>
    </row>
    <row r="33" spans="1:7" ht="29.1" customHeight="1" x14ac:dyDescent="0.25">
      <c r="A33" s="33" t="s">
        <v>21</v>
      </c>
      <c r="B33" s="33">
        <v>294</v>
      </c>
      <c r="C33" s="33">
        <v>261</v>
      </c>
      <c r="D33" s="33">
        <v>314</v>
      </c>
      <c r="E33" s="33">
        <v>299</v>
      </c>
      <c r="F33" s="31">
        <v>314</v>
      </c>
      <c r="G33" s="32">
        <v>302</v>
      </c>
    </row>
    <row r="34" spans="1:7" ht="29.1" customHeight="1" x14ac:dyDescent="0.25">
      <c r="A34" s="27" t="s">
        <v>22</v>
      </c>
      <c r="B34" s="33"/>
      <c r="C34" s="33"/>
      <c r="D34" s="33"/>
      <c r="E34" s="33"/>
      <c r="F34" s="31"/>
      <c r="G34" s="32"/>
    </row>
    <row r="35" spans="1:7" ht="29.1" customHeight="1" x14ac:dyDescent="0.25">
      <c r="A35" s="33" t="s">
        <v>23</v>
      </c>
      <c r="B35" s="30">
        <v>9746</v>
      </c>
      <c r="C35" s="30">
        <v>9379</v>
      </c>
      <c r="D35" s="30">
        <v>11791</v>
      </c>
      <c r="E35" s="30">
        <v>10081</v>
      </c>
      <c r="F35" s="31">
        <v>9177</v>
      </c>
      <c r="G35" s="32">
        <v>9233</v>
      </c>
    </row>
    <row r="36" spans="1:7" ht="29.1" customHeight="1" x14ac:dyDescent="0.25">
      <c r="A36" s="33" t="s">
        <v>24</v>
      </c>
      <c r="B36" s="30">
        <v>1261</v>
      </c>
      <c r="C36" s="30">
        <v>1387</v>
      </c>
      <c r="D36" s="30">
        <v>1509</v>
      </c>
      <c r="E36" s="30">
        <v>2102</v>
      </c>
      <c r="F36" s="31">
        <v>1484</v>
      </c>
      <c r="G36" s="32">
        <v>1445</v>
      </c>
    </row>
    <row r="37" spans="1:7" ht="29.1" customHeight="1" x14ac:dyDescent="0.25">
      <c r="A37" s="33" t="s">
        <v>25</v>
      </c>
      <c r="B37" s="30">
        <v>9244</v>
      </c>
      <c r="C37" s="30">
        <v>10339</v>
      </c>
      <c r="D37" s="30">
        <v>13270</v>
      </c>
      <c r="E37" s="30">
        <v>12086</v>
      </c>
      <c r="F37" s="31">
        <v>14846</v>
      </c>
      <c r="G37" s="32">
        <v>14909</v>
      </c>
    </row>
    <row r="38" spans="1:7" ht="29.1" customHeight="1" x14ac:dyDescent="0.25">
      <c r="A38" s="33" t="s">
        <v>26</v>
      </c>
      <c r="B38" s="30">
        <v>3143</v>
      </c>
      <c r="C38" s="30">
        <v>4578</v>
      </c>
      <c r="D38" s="30">
        <v>1343</v>
      </c>
      <c r="E38" s="30">
        <v>1291</v>
      </c>
      <c r="F38" s="31">
        <v>2009</v>
      </c>
      <c r="G38" s="32">
        <v>4193</v>
      </c>
    </row>
    <row r="39" spans="1:7" ht="29.1" customHeight="1" x14ac:dyDescent="0.25">
      <c r="A39" s="60" t="s">
        <v>27</v>
      </c>
      <c r="B39" s="34">
        <v>20840</v>
      </c>
      <c r="C39" s="34">
        <v>18483</v>
      </c>
      <c r="D39" s="34">
        <v>25939</v>
      </c>
      <c r="E39" s="34">
        <v>29973</v>
      </c>
      <c r="F39" s="35">
        <v>33393</v>
      </c>
      <c r="G39" s="36">
        <f>27601+132+297</f>
        <v>28030</v>
      </c>
    </row>
    <row r="40" spans="1:7" x14ac:dyDescent="0.25">
      <c r="A40" s="76"/>
      <c r="B40" s="77"/>
      <c r="C40" s="77"/>
      <c r="D40" s="77"/>
      <c r="E40" s="3"/>
      <c r="F40" s="3"/>
      <c r="G40" s="3"/>
    </row>
    <row r="41" spans="1:7" ht="21.75" customHeight="1" x14ac:dyDescent="0.25">
      <c r="A41" s="75"/>
      <c r="B41" s="12"/>
      <c r="C41" s="12"/>
      <c r="D41" s="12"/>
      <c r="E41" s="12"/>
      <c r="F41" s="12"/>
      <c r="G41" s="20" t="s">
        <v>63</v>
      </c>
    </row>
    <row r="42" spans="1:7" x14ac:dyDescent="0.25">
      <c r="A42" s="75"/>
      <c r="B42" s="75"/>
      <c r="C42" s="75"/>
      <c r="D42" s="75"/>
      <c r="E42" s="75"/>
      <c r="F42" s="75"/>
      <c r="G42" s="75"/>
    </row>
    <row r="43" spans="1:7" x14ac:dyDescent="0.25">
      <c r="A43" s="108" t="s">
        <v>98</v>
      </c>
      <c r="B43" s="94"/>
      <c r="C43" s="94"/>
      <c r="D43" s="94"/>
      <c r="E43" s="94"/>
      <c r="F43" s="94"/>
      <c r="G43" s="94"/>
    </row>
    <row r="44" spans="1:7" x14ac:dyDescent="0.25">
      <c r="A44" s="75"/>
      <c r="B44" s="75"/>
      <c r="C44" s="75"/>
      <c r="D44" s="75"/>
      <c r="E44" s="75"/>
      <c r="F44" s="75"/>
      <c r="G44" s="75"/>
    </row>
    <row r="45" spans="1:7" x14ac:dyDescent="0.25">
      <c r="A45" s="75"/>
      <c r="B45" s="75"/>
      <c r="C45" s="75"/>
      <c r="D45" s="75"/>
      <c r="E45" s="75"/>
      <c r="F45" s="75"/>
      <c r="G45" s="75"/>
    </row>
    <row r="46" spans="1:7" x14ac:dyDescent="0.25">
      <c r="A46" s="75"/>
      <c r="B46" s="75"/>
      <c r="C46" s="75"/>
      <c r="D46" s="75"/>
      <c r="E46" s="75"/>
      <c r="F46" s="75"/>
      <c r="G46" s="75"/>
    </row>
    <row r="47" spans="1:7" x14ac:dyDescent="0.25">
      <c r="A47" s="75"/>
      <c r="B47" s="75"/>
      <c r="C47" s="75"/>
      <c r="D47" s="75"/>
      <c r="E47" s="75"/>
      <c r="F47" s="75"/>
      <c r="G47" s="75"/>
    </row>
  </sheetData>
  <mergeCells count="4">
    <mergeCell ref="A6:G6"/>
    <mergeCell ref="A7:G7"/>
    <mergeCell ref="A1:G1"/>
    <mergeCell ref="A43:G43"/>
  </mergeCells>
  <printOptions horizontalCentered="1"/>
  <pageMargins left="0.25" right="0.25" top="0.25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8"/>
  <sheetViews>
    <sheetView view="pageBreakPreview" topLeftCell="A58" zoomScaleNormal="100" zoomScaleSheetLayoutView="100" workbookViewId="0">
      <selection activeCell="A69" sqref="A69"/>
    </sheetView>
  </sheetViews>
  <sheetFormatPr defaultRowHeight="15" x14ac:dyDescent="0.25"/>
  <cols>
    <col min="1" max="1" width="33.7109375" style="1" customWidth="1"/>
    <col min="2" max="7" width="15.7109375" style="1" customWidth="1"/>
    <col min="8" max="16384" width="9.140625" style="1"/>
  </cols>
  <sheetData>
    <row r="1" spans="1:7" ht="20.100000000000001" customHeight="1" x14ac:dyDescent="0.25">
      <c r="A1" s="93"/>
      <c r="B1" s="93"/>
      <c r="C1" s="93"/>
      <c r="D1" s="93"/>
      <c r="E1" s="93"/>
      <c r="F1" s="93"/>
      <c r="G1" s="93"/>
    </row>
    <row r="2" spans="1:7" ht="20.100000000000001" customHeight="1" x14ac:dyDescent="0.25">
      <c r="A2" s="25" t="s">
        <v>106</v>
      </c>
      <c r="B2" s="12"/>
      <c r="C2" s="26"/>
      <c r="D2" s="26"/>
      <c r="E2" s="26"/>
      <c r="F2" s="26"/>
      <c r="G2" s="13" t="s">
        <v>81</v>
      </c>
    </row>
    <row r="3" spans="1:7" ht="20.100000000000001" customHeight="1" x14ac:dyDescent="0.25">
      <c r="A3" s="18"/>
      <c r="B3" s="18"/>
      <c r="C3" s="75"/>
      <c r="D3" s="75"/>
      <c r="E3" s="75"/>
      <c r="F3" s="75"/>
      <c r="G3" s="13"/>
    </row>
    <row r="4" spans="1:7" ht="20.100000000000001" customHeight="1" x14ac:dyDescent="0.25">
      <c r="A4" s="91" t="s">
        <v>92</v>
      </c>
      <c r="B4" s="91"/>
      <c r="C4" s="91"/>
      <c r="D4" s="91"/>
      <c r="E4" s="91"/>
      <c r="F4" s="91"/>
      <c r="G4" s="91"/>
    </row>
    <row r="5" spans="1:7" ht="24.95" customHeight="1" x14ac:dyDescent="0.25">
      <c r="A5" s="92" t="s">
        <v>83</v>
      </c>
      <c r="B5" s="92"/>
      <c r="C5" s="92"/>
      <c r="D5" s="92"/>
      <c r="E5" s="92"/>
      <c r="F5" s="92"/>
      <c r="G5" s="92"/>
    </row>
    <row r="6" spans="1:7" ht="20.100000000000001" customHeight="1" x14ac:dyDescent="0.25">
      <c r="A6" s="75"/>
      <c r="B6" s="2"/>
      <c r="C6" s="2"/>
      <c r="D6" s="2"/>
      <c r="E6" s="2"/>
      <c r="F6" s="2"/>
      <c r="G6" s="7" t="s">
        <v>62</v>
      </c>
    </row>
    <row r="7" spans="1:7" s="6" customFormat="1" ht="30" customHeight="1" x14ac:dyDescent="0.25">
      <c r="A7" s="82" t="s">
        <v>0</v>
      </c>
      <c r="B7" s="82">
        <v>2016</v>
      </c>
      <c r="C7" s="82">
        <v>2017</v>
      </c>
      <c r="D7" s="82">
        <v>2018</v>
      </c>
      <c r="E7" s="82">
        <v>2019</v>
      </c>
      <c r="F7" s="82">
        <v>2020</v>
      </c>
      <c r="G7" s="82">
        <v>2021</v>
      </c>
    </row>
    <row r="8" spans="1:7" s="6" customFormat="1" ht="15.95" customHeight="1" x14ac:dyDescent="0.25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</row>
    <row r="9" spans="1:7" s="6" customFormat="1" ht="24.95" customHeight="1" x14ac:dyDescent="0.25">
      <c r="A9" s="19"/>
      <c r="B9" s="95" t="s">
        <v>35</v>
      </c>
      <c r="C9" s="95"/>
      <c r="D9" s="95"/>
      <c r="E9" s="95"/>
      <c r="F9" s="95"/>
      <c r="G9" s="96"/>
    </row>
    <row r="10" spans="1:7" ht="15" customHeight="1" x14ac:dyDescent="0.3">
      <c r="A10" s="83" t="s">
        <v>1</v>
      </c>
      <c r="B10" s="40">
        <v>36670</v>
      </c>
      <c r="C10" s="40">
        <v>36449</v>
      </c>
      <c r="D10" s="40">
        <v>44309</v>
      </c>
      <c r="E10" s="40">
        <v>47578</v>
      </c>
      <c r="F10" s="40">
        <v>60331</v>
      </c>
      <c r="G10" s="84">
        <f>SUM(G11:G36)</f>
        <v>81164</v>
      </c>
    </row>
    <row r="11" spans="1:7" ht="15" customHeight="1" x14ac:dyDescent="0.3">
      <c r="A11" s="85" t="s">
        <v>2</v>
      </c>
      <c r="B11" s="41">
        <v>620</v>
      </c>
      <c r="C11" s="41">
        <v>519</v>
      </c>
      <c r="D11" s="41">
        <v>424</v>
      </c>
      <c r="E11" s="41">
        <v>431</v>
      </c>
      <c r="F11" s="41">
        <v>441</v>
      </c>
      <c r="G11" s="86">
        <v>493</v>
      </c>
    </row>
    <row r="12" spans="1:7" ht="15" customHeight="1" x14ac:dyDescent="0.3">
      <c r="A12" s="85" t="s">
        <v>3</v>
      </c>
      <c r="B12" s="41">
        <v>472</v>
      </c>
      <c r="C12" s="41">
        <v>465</v>
      </c>
      <c r="D12" s="41">
        <v>427</v>
      </c>
      <c r="E12" s="41">
        <v>438</v>
      </c>
      <c r="F12" s="41">
        <v>452</v>
      </c>
      <c r="G12" s="86">
        <v>601</v>
      </c>
    </row>
    <row r="13" spans="1:7" ht="15" customHeight="1" x14ac:dyDescent="0.3">
      <c r="A13" s="85" t="s">
        <v>4</v>
      </c>
      <c r="B13" s="41">
        <v>8</v>
      </c>
      <c r="C13" s="41">
        <v>4</v>
      </c>
      <c r="D13" s="41">
        <v>0</v>
      </c>
      <c r="E13" s="41">
        <v>8</v>
      </c>
      <c r="F13" s="41">
        <v>7</v>
      </c>
      <c r="G13" s="86">
        <v>7</v>
      </c>
    </row>
    <row r="14" spans="1:7" ht="15" customHeight="1" x14ac:dyDescent="0.3">
      <c r="A14" s="85" t="s">
        <v>5</v>
      </c>
      <c r="B14" s="41">
        <v>201</v>
      </c>
      <c r="C14" s="41">
        <v>187</v>
      </c>
      <c r="D14" s="41">
        <v>196</v>
      </c>
      <c r="E14" s="41">
        <v>251</v>
      </c>
      <c r="F14" s="41">
        <v>316</v>
      </c>
      <c r="G14" s="86">
        <f>3+3+376</f>
        <v>382</v>
      </c>
    </row>
    <row r="15" spans="1:7" ht="15" customHeight="1" x14ac:dyDescent="0.3">
      <c r="A15" s="85" t="s">
        <v>6</v>
      </c>
      <c r="B15" s="41">
        <v>6</v>
      </c>
      <c r="C15" s="41">
        <v>3</v>
      </c>
      <c r="D15" s="41">
        <v>9</v>
      </c>
      <c r="E15" s="41">
        <v>13</v>
      </c>
      <c r="F15" s="41">
        <v>15</v>
      </c>
      <c r="G15" s="86">
        <v>6</v>
      </c>
    </row>
    <row r="16" spans="1:7" ht="15" customHeight="1" x14ac:dyDescent="0.3">
      <c r="A16" s="85" t="s">
        <v>7</v>
      </c>
      <c r="B16" s="42">
        <v>1891</v>
      </c>
      <c r="C16" s="42">
        <v>1993</v>
      </c>
      <c r="D16" s="42">
        <v>2592</v>
      </c>
      <c r="E16" s="42">
        <v>2685</v>
      </c>
      <c r="F16" s="42">
        <v>4162</v>
      </c>
      <c r="G16" s="86">
        <f>1+17+5545</f>
        <v>5563</v>
      </c>
    </row>
    <row r="17" spans="1:7" ht="15" customHeight="1" x14ac:dyDescent="0.3">
      <c r="A17" s="85" t="s">
        <v>8</v>
      </c>
      <c r="B17" s="41">
        <v>751</v>
      </c>
      <c r="C17" s="41">
        <v>825</v>
      </c>
      <c r="D17" s="41">
        <v>926</v>
      </c>
      <c r="E17" s="42">
        <v>1075</v>
      </c>
      <c r="F17" s="42">
        <v>1382</v>
      </c>
      <c r="G17" s="86">
        <v>1841</v>
      </c>
    </row>
    <row r="18" spans="1:7" ht="15" customHeight="1" x14ac:dyDescent="0.3">
      <c r="A18" s="85" t="s">
        <v>9</v>
      </c>
      <c r="B18" s="41">
        <v>27</v>
      </c>
      <c r="C18" s="41">
        <v>20</v>
      </c>
      <c r="D18" s="41">
        <v>18</v>
      </c>
      <c r="E18" s="41">
        <v>36</v>
      </c>
      <c r="F18" s="41">
        <v>54</v>
      </c>
      <c r="G18" s="86">
        <v>53</v>
      </c>
    </row>
    <row r="19" spans="1:7" ht="15" customHeight="1" x14ac:dyDescent="0.3">
      <c r="A19" s="85" t="s">
        <v>10</v>
      </c>
      <c r="B19" s="42">
        <v>3858</v>
      </c>
      <c r="C19" s="42">
        <v>3798</v>
      </c>
      <c r="D19" s="42">
        <v>5009</v>
      </c>
      <c r="E19" s="42">
        <v>6441</v>
      </c>
      <c r="F19" s="42">
        <v>11942</v>
      </c>
      <c r="G19" s="86">
        <f>1359+138+26921+2162</f>
        <v>30580</v>
      </c>
    </row>
    <row r="20" spans="1:7" ht="15" customHeight="1" x14ac:dyDescent="0.3">
      <c r="A20" s="85" t="s">
        <v>11</v>
      </c>
      <c r="B20" s="42">
        <v>1153</v>
      </c>
      <c r="C20" s="42">
        <v>1250</v>
      </c>
      <c r="D20" s="42">
        <v>1487</v>
      </c>
      <c r="E20" s="42">
        <v>1779</v>
      </c>
      <c r="F20" s="42">
        <v>2008</v>
      </c>
      <c r="G20" s="86">
        <v>2584</v>
      </c>
    </row>
    <row r="21" spans="1:7" ht="15" customHeight="1" x14ac:dyDescent="0.3">
      <c r="A21" s="85" t="s">
        <v>12</v>
      </c>
      <c r="B21" s="41">
        <v>44</v>
      </c>
      <c r="C21" s="41">
        <v>77</v>
      </c>
      <c r="D21" s="41">
        <v>45</v>
      </c>
      <c r="E21" s="41">
        <v>55</v>
      </c>
      <c r="F21" s="41">
        <v>115</v>
      </c>
      <c r="G21" s="86">
        <v>81</v>
      </c>
    </row>
    <row r="22" spans="1:7" ht="15" customHeight="1" x14ac:dyDescent="0.3">
      <c r="A22" s="85" t="s">
        <v>13</v>
      </c>
      <c r="B22" s="42">
        <v>1576</v>
      </c>
      <c r="C22" s="42">
        <v>1712</v>
      </c>
      <c r="D22" s="42">
        <v>1892</v>
      </c>
      <c r="E22" s="42">
        <v>1954</v>
      </c>
      <c r="F22" s="42">
        <v>2152</v>
      </c>
      <c r="G22" s="86">
        <f>2842+41</f>
        <v>2883</v>
      </c>
    </row>
    <row r="23" spans="1:7" ht="15" customHeight="1" x14ac:dyDescent="0.3">
      <c r="A23" s="85" t="s">
        <v>14</v>
      </c>
      <c r="B23" s="41">
        <v>92</v>
      </c>
      <c r="C23" s="41">
        <v>58</v>
      </c>
      <c r="D23" s="41">
        <v>151</v>
      </c>
      <c r="E23" s="41">
        <v>133</v>
      </c>
      <c r="F23" s="41">
        <v>264</v>
      </c>
      <c r="G23" s="86">
        <v>437</v>
      </c>
    </row>
    <row r="24" spans="1:7" ht="15" customHeight="1" x14ac:dyDescent="0.3">
      <c r="A24" s="85" t="s">
        <v>15</v>
      </c>
      <c r="B24" s="41">
        <v>76</v>
      </c>
      <c r="C24" s="41">
        <v>58</v>
      </c>
      <c r="D24" s="41">
        <v>116</v>
      </c>
      <c r="E24" s="41">
        <v>122</v>
      </c>
      <c r="F24" s="41">
        <v>148</v>
      </c>
      <c r="G24" s="86">
        <v>185</v>
      </c>
    </row>
    <row r="25" spans="1:7" ht="15" customHeight="1" x14ac:dyDescent="0.3">
      <c r="A25" s="85" t="s">
        <v>16</v>
      </c>
      <c r="B25" s="41">
        <v>729</v>
      </c>
      <c r="C25" s="41">
        <v>646</v>
      </c>
      <c r="D25" s="41">
        <v>819</v>
      </c>
      <c r="E25" s="41">
        <v>770</v>
      </c>
      <c r="F25" s="41">
        <v>981</v>
      </c>
      <c r="G25" s="86">
        <v>1199</v>
      </c>
    </row>
    <row r="26" spans="1:7" ht="15" customHeight="1" x14ac:dyDescent="0.3">
      <c r="A26" s="85" t="s">
        <v>17</v>
      </c>
      <c r="B26" s="41">
        <v>304</v>
      </c>
      <c r="C26" s="41">
        <v>310</v>
      </c>
      <c r="D26" s="41">
        <v>334</v>
      </c>
      <c r="E26" s="41">
        <v>438</v>
      </c>
      <c r="F26" s="41">
        <v>661</v>
      </c>
      <c r="G26" s="86">
        <v>506</v>
      </c>
    </row>
    <row r="27" spans="1:7" ht="15" customHeight="1" x14ac:dyDescent="0.3">
      <c r="A27" s="85" t="s">
        <v>18</v>
      </c>
      <c r="B27" s="41">
        <v>33</v>
      </c>
      <c r="C27" s="41">
        <v>25</v>
      </c>
      <c r="D27" s="41">
        <v>28</v>
      </c>
      <c r="E27" s="41">
        <v>77</v>
      </c>
      <c r="F27" s="41">
        <v>47</v>
      </c>
      <c r="G27" s="86">
        <f>23+52</f>
        <v>75</v>
      </c>
    </row>
    <row r="28" spans="1:7" ht="15" customHeight="1" x14ac:dyDescent="0.3">
      <c r="A28" s="85" t="s">
        <v>19</v>
      </c>
      <c r="B28" s="41">
        <v>768</v>
      </c>
      <c r="C28" s="41">
        <v>497</v>
      </c>
      <c r="D28" s="41">
        <v>508</v>
      </c>
      <c r="E28" s="41">
        <v>341</v>
      </c>
      <c r="F28" s="41">
        <v>268</v>
      </c>
      <c r="G28" s="86">
        <v>367</v>
      </c>
    </row>
    <row r="29" spans="1:7" ht="15" customHeight="1" x14ac:dyDescent="0.3">
      <c r="A29" s="85" t="s">
        <v>20</v>
      </c>
      <c r="B29" s="41">
        <v>461</v>
      </c>
      <c r="C29" s="41">
        <v>355</v>
      </c>
      <c r="D29" s="41">
        <v>389</v>
      </c>
      <c r="E29" s="41">
        <v>376</v>
      </c>
      <c r="F29" s="41">
        <v>348</v>
      </c>
      <c r="G29" s="86">
        <v>382</v>
      </c>
    </row>
    <row r="30" spans="1:7" ht="15" customHeight="1" x14ac:dyDescent="0.3">
      <c r="A30" s="85" t="s">
        <v>21</v>
      </c>
      <c r="B30" s="41">
        <v>187</v>
      </c>
      <c r="C30" s="41">
        <v>188</v>
      </c>
      <c r="D30" s="41">
        <v>202</v>
      </c>
      <c r="E30" s="41">
        <v>199</v>
      </c>
      <c r="F30" s="41">
        <v>200</v>
      </c>
      <c r="G30" s="86">
        <v>240</v>
      </c>
    </row>
    <row r="31" spans="1:7" ht="15" customHeight="1" x14ac:dyDescent="0.3">
      <c r="A31" s="83" t="s">
        <v>22</v>
      </c>
      <c r="B31" s="41"/>
      <c r="C31" s="41"/>
      <c r="D31" s="41"/>
      <c r="E31" s="41"/>
      <c r="F31" s="41"/>
      <c r="G31" s="86"/>
    </row>
    <row r="32" spans="1:7" ht="15" customHeight="1" x14ac:dyDescent="0.3">
      <c r="A32" s="85" t="s">
        <v>23</v>
      </c>
      <c r="B32" s="42">
        <v>5802</v>
      </c>
      <c r="C32" s="42">
        <v>6375</v>
      </c>
      <c r="D32" s="42">
        <v>7974</v>
      </c>
      <c r="E32" s="42">
        <v>7244</v>
      </c>
      <c r="F32" s="42">
        <v>5193</v>
      </c>
      <c r="G32" s="86">
        <v>5797</v>
      </c>
    </row>
    <row r="33" spans="1:7" ht="15" customHeight="1" x14ac:dyDescent="0.3">
      <c r="A33" s="85" t="s">
        <v>24</v>
      </c>
      <c r="B33" s="41">
        <v>363</v>
      </c>
      <c r="C33" s="41">
        <v>424</v>
      </c>
      <c r="D33" s="41">
        <v>388</v>
      </c>
      <c r="E33" s="41">
        <v>365</v>
      </c>
      <c r="F33" s="41">
        <v>342</v>
      </c>
      <c r="G33" s="86">
        <v>424</v>
      </c>
    </row>
    <row r="34" spans="1:7" ht="15" customHeight="1" x14ac:dyDescent="0.3">
      <c r="A34" s="85" t="s">
        <v>25</v>
      </c>
      <c r="B34" s="42">
        <v>3749</v>
      </c>
      <c r="C34" s="42">
        <v>5101</v>
      </c>
      <c r="D34" s="42">
        <v>6035</v>
      </c>
      <c r="E34" s="42">
        <v>5317</v>
      </c>
      <c r="F34" s="42">
        <v>7675</v>
      </c>
      <c r="G34" s="86">
        <v>8340</v>
      </c>
    </row>
    <row r="35" spans="1:7" ht="15" customHeight="1" x14ac:dyDescent="0.3">
      <c r="A35" s="85" t="s">
        <v>26</v>
      </c>
      <c r="B35" s="42">
        <v>2314</v>
      </c>
      <c r="C35" s="42">
        <v>3265</v>
      </c>
      <c r="D35" s="41">
        <v>613</v>
      </c>
      <c r="E35" s="41">
        <v>876</v>
      </c>
      <c r="F35" s="41">
        <v>401</v>
      </c>
      <c r="G35" s="86">
        <v>770</v>
      </c>
    </row>
    <row r="36" spans="1:7" ht="15" customHeight="1" x14ac:dyDescent="0.3">
      <c r="A36" s="85" t="s">
        <v>27</v>
      </c>
      <c r="B36" s="42">
        <v>11185</v>
      </c>
      <c r="C36" s="42">
        <v>8294</v>
      </c>
      <c r="D36" s="42">
        <v>13727</v>
      </c>
      <c r="E36" s="42">
        <v>16154</v>
      </c>
      <c r="F36" s="42">
        <v>20757</v>
      </c>
      <c r="G36" s="86">
        <f>17368+0</f>
        <v>17368</v>
      </c>
    </row>
    <row r="37" spans="1:7" ht="15" customHeight="1" x14ac:dyDescent="0.3">
      <c r="A37" s="69"/>
      <c r="B37" s="95" t="s">
        <v>64</v>
      </c>
      <c r="C37" s="95"/>
      <c r="D37" s="95"/>
      <c r="E37" s="95"/>
      <c r="F37" s="95"/>
      <c r="G37" s="96"/>
    </row>
    <row r="38" spans="1:7" ht="15" customHeight="1" x14ac:dyDescent="0.25">
      <c r="A38" s="83" t="s">
        <v>1</v>
      </c>
      <c r="B38" s="40">
        <v>11331</v>
      </c>
      <c r="C38" s="40">
        <v>10682</v>
      </c>
      <c r="D38" s="40">
        <v>14123</v>
      </c>
      <c r="E38" s="40">
        <v>14062</v>
      </c>
      <c r="F38" s="40">
        <v>13394</v>
      </c>
      <c r="G38" s="87">
        <f t="shared" ref="G38" si="0">SUM(G39:G64)</f>
        <v>13283</v>
      </c>
    </row>
    <row r="39" spans="1:7" ht="15" customHeight="1" x14ac:dyDescent="0.3">
      <c r="A39" s="85" t="s">
        <v>2</v>
      </c>
      <c r="B39" s="41">
        <v>247</v>
      </c>
      <c r="C39" s="41">
        <v>243</v>
      </c>
      <c r="D39" s="41">
        <v>217</v>
      </c>
      <c r="E39" s="41">
        <v>233</v>
      </c>
      <c r="F39" s="41">
        <v>236</v>
      </c>
      <c r="G39" s="86">
        <v>265</v>
      </c>
    </row>
    <row r="40" spans="1:7" ht="15" customHeight="1" x14ac:dyDescent="0.3">
      <c r="A40" s="85" t="s">
        <v>3</v>
      </c>
      <c r="B40" s="41">
        <v>588</v>
      </c>
      <c r="C40" s="41">
        <v>504</v>
      </c>
      <c r="D40" s="41">
        <v>424</v>
      </c>
      <c r="E40" s="41">
        <v>413</v>
      </c>
      <c r="F40" s="41">
        <v>457</v>
      </c>
      <c r="G40" s="86">
        <v>506</v>
      </c>
    </row>
    <row r="41" spans="1:7" ht="15" customHeight="1" x14ac:dyDescent="0.3">
      <c r="A41" s="85" t="s">
        <v>4</v>
      </c>
      <c r="B41" s="41">
        <v>8</v>
      </c>
      <c r="C41" s="41">
        <v>6</v>
      </c>
      <c r="D41" s="41">
        <v>7</v>
      </c>
      <c r="E41" s="41">
        <v>8</v>
      </c>
      <c r="F41" s="41">
        <v>3</v>
      </c>
      <c r="G41" s="86">
        <v>4</v>
      </c>
    </row>
    <row r="42" spans="1:7" ht="15" customHeight="1" x14ac:dyDescent="0.3">
      <c r="A42" s="85" t="s">
        <v>5</v>
      </c>
      <c r="B42" s="41">
        <v>155</v>
      </c>
      <c r="C42" s="41">
        <v>122</v>
      </c>
      <c r="D42" s="41">
        <v>75</v>
      </c>
      <c r="E42" s="41">
        <v>55</v>
      </c>
      <c r="F42" s="41">
        <v>73</v>
      </c>
      <c r="G42" s="86">
        <f>1+2+57</f>
        <v>60</v>
      </c>
    </row>
    <row r="43" spans="1:7" ht="15" customHeight="1" x14ac:dyDescent="0.3">
      <c r="A43" s="85" t="s">
        <v>6</v>
      </c>
      <c r="B43" s="41">
        <v>4</v>
      </c>
      <c r="C43" s="41">
        <v>6</v>
      </c>
      <c r="D43" s="41">
        <v>5</v>
      </c>
      <c r="E43" s="41">
        <v>2</v>
      </c>
      <c r="F43" s="41">
        <v>2</v>
      </c>
      <c r="G43" s="86">
        <v>6</v>
      </c>
    </row>
    <row r="44" spans="1:7" ht="15" customHeight="1" x14ac:dyDescent="0.3">
      <c r="A44" s="85" t="s">
        <v>7</v>
      </c>
      <c r="B44" s="41">
        <v>190</v>
      </c>
      <c r="C44" s="41">
        <v>152</v>
      </c>
      <c r="D44" s="41">
        <v>147</v>
      </c>
      <c r="E44" s="41">
        <v>160</v>
      </c>
      <c r="F44" s="41">
        <v>196</v>
      </c>
      <c r="G44" s="86">
        <v>198</v>
      </c>
    </row>
    <row r="45" spans="1:7" ht="15" customHeight="1" x14ac:dyDescent="0.3">
      <c r="A45" s="85" t="s">
        <v>8</v>
      </c>
      <c r="B45" s="41">
        <v>229</v>
      </c>
      <c r="C45" s="41">
        <v>191</v>
      </c>
      <c r="D45" s="41">
        <v>228</v>
      </c>
      <c r="E45" s="41">
        <v>245</v>
      </c>
      <c r="F45" s="41">
        <v>269</v>
      </c>
      <c r="G45" s="86">
        <v>302</v>
      </c>
    </row>
    <row r="46" spans="1:7" ht="15" customHeight="1" x14ac:dyDescent="0.3">
      <c r="A46" s="85" t="s">
        <v>9</v>
      </c>
      <c r="B46" s="41">
        <v>101</v>
      </c>
      <c r="C46" s="41">
        <v>101</v>
      </c>
      <c r="D46" s="41">
        <v>95</v>
      </c>
      <c r="E46" s="41">
        <v>96</v>
      </c>
      <c r="F46" s="41">
        <v>107</v>
      </c>
      <c r="G46" s="86">
        <v>130</v>
      </c>
    </row>
    <row r="47" spans="1:7" ht="15" customHeight="1" x14ac:dyDescent="0.3">
      <c r="A47" s="85" t="s">
        <v>10</v>
      </c>
      <c r="B47" s="41">
        <v>191</v>
      </c>
      <c r="C47" s="41">
        <v>168</v>
      </c>
      <c r="D47" s="41">
        <v>255</v>
      </c>
      <c r="E47" s="41">
        <v>350</v>
      </c>
      <c r="F47" s="41">
        <v>385</v>
      </c>
      <c r="G47" s="86">
        <f>83+28+307+100+53</f>
        <v>571</v>
      </c>
    </row>
    <row r="48" spans="1:7" ht="15" customHeight="1" x14ac:dyDescent="0.3">
      <c r="A48" s="85" t="s">
        <v>11</v>
      </c>
      <c r="B48" s="41">
        <v>198</v>
      </c>
      <c r="C48" s="41">
        <v>151</v>
      </c>
      <c r="D48" s="41">
        <v>218</v>
      </c>
      <c r="E48" s="41">
        <v>229</v>
      </c>
      <c r="F48" s="41">
        <v>174</v>
      </c>
      <c r="G48" s="86">
        <v>284</v>
      </c>
    </row>
    <row r="49" spans="1:7" ht="15" customHeight="1" x14ac:dyDescent="0.3">
      <c r="A49" s="85" t="s">
        <v>12</v>
      </c>
      <c r="B49" s="41">
        <v>30</v>
      </c>
      <c r="C49" s="41">
        <v>23</v>
      </c>
      <c r="D49" s="41">
        <v>42</v>
      </c>
      <c r="E49" s="41">
        <v>64</v>
      </c>
      <c r="F49" s="41">
        <v>55</v>
      </c>
      <c r="G49" s="86">
        <v>124</v>
      </c>
    </row>
    <row r="50" spans="1:7" ht="15" customHeight="1" x14ac:dyDescent="0.3">
      <c r="A50" s="85" t="s">
        <v>13</v>
      </c>
      <c r="B50" s="41">
        <v>387</v>
      </c>
      <c r="C50" s="41">
        <v>384</v>
      </c>
      <c r="D50" s="41">
        <v>417</v>
      </c>
      <c r="E50" s="41">
        <v>377</v>
      </c>
      <c r="F50" s="41">
        <v>350</v>
      </c>
      <c r="G50" s="86">
        <f>421+3</f>
        <v>424</v>
      </c>
    </row>
    <row r="51" spans="1:7" ht="15" customHeight="1" x14ac:dyDescent="0.3">
      <c r="A51" s="85" t="s">
        <v>14</v>
      </c>
      <c r="B51" s="41">
        <v>17</v>
      </c>
      <c r="C51" s="41">
        <v>16</v>
      </c>
      <c r="D51" s="41">
        <v>15</v>
      </c>
      <c r="E51" s="41">
        <v>19</v>
      </c>
      <c r="F51" s="41">
        <v>12</v>
      </c>
      <c r="G51" s="86">
        <v>10</v>
      </c>
    </row>
    <row r="52" spans="1:7" ht="15" customHeight="1" x14ac:dyDescent="0.3">
      <c r="A52" s="85" t="s">
        <v>15</v>
      </c>
      <c r="B52" s="41">
        <v>44</v>
      </c>
      <c r="C52" s="41">
        <v>56</v>
      </c>
      <c r="D52" s="41">
        <v>59</v>
      </c>
      <c r="E52" s="41">
        <v>56</v>
      </c>
      <c r="F52" s="41">
        <v>63</v>
      </c>
      <c r="G52" s="86">
        <v>60</v>
      </c>
    </row>
    <row r="53" spans="1:7" ht="15" customHeight="1" x14ac:dyDescent="0.3">
      <c r="A53" s="85" t="s">
        <v>16</v>
      </c>
      <c r="B53" s="41">
        <v>894</v>
      </c>
      <c r="C53" s="41">
        <v>881</v>
      </c>
      <c r="D53" s="41">
        <v>902</v>
      </c>
      <c r="E53" s="41">
        <v>775</v>
      </c>
      <c r="F53" s="41">
        <v>804</v>
      </c>
      <c r="G53" s="86">
        <v>962</v>
      </c>
    </row>
    <row r="54" spans="1:7" ht="15" customHeight="1" x14ac:dyDescent="0.3">
      <c r="A54" s="85" t="s">
        <v>17</v>
      </c>
      <c r="B54" s="41">
        <v>208</v>
      </c>
      <c r="C54" s="41">
        <v>167</v>
      </c>
      <c r="D54" s="41">
        <v>187</v>
      </c>
      <c r="E54" s="41">
        <v>155</v>
      </c>
      <c r="F54" s="41">
        <v>203</v>
      </c>
      <c r="G54" s="86">
        <v>143</v>
      </c>
    </row>
    <row r="55" spans="1:7" ht="15" customHeight="1" x14ac:dyDescent="0.3">
      <c r="A55" s="85" t="s">
        <v>18</v>
      </c>
      <c r="B55" s="41">
        <v>36</v>
      </c>
      <c r="C55" s="41">
        <v>30</v>
      </c>
      <c r="D55" s="41">
        <v>5</v>
      </c>
      <c r="E55" s="41">
        <v>15</v>
      </c>
      <c r="F55" s="41">
        <v>35</v>
      </c>
      <c r="G55" s="86">
        <v>21</v>
      </c>
    </row>
    <row r="56" spans="1:7" ht="15" customHeight="1" x14ac:dyDescent="0.3">
      <c r="A56" s="85" t="s">
        <v>19</v>
      </c>
      <c r="B56" s="41">
        <v>586</v>
      </c>
      <c r="C56" s="41">
        <v>496</v>
      </c>
      <c r="D56" s="41">
        <v>395</v>
      </c>
      <c r="E56" s="41">
        <v>345</v>
      </c>
      <c r="F56" s="41">
        <v>322</v>
      </c>
      <c r="G56" s="86">
        <v>390</v>
      </c>
    </row>
    <row r="57" spans="1:7" ht="15" customHeight="1" x14ac:dyDescent="0.3">
      <c r="A57" s="85" t="s">
        <v>20</v>
      </c>
      <c r="B57" s="41">
        <v>73</v>
      </c>
      <c r="C57" s="41">
        <v>87</v>
      </c>
      <c r="D57" s="41">
        <v>85</v>
      </c>
      <c r="E57" s="41">
        <v>66</v>
      </c>
      <c r="F57" s="41">
        <v>77</v>
      </c>
      <c r="G57" s="86">
        <v>63</v>
      </c>
    </row>
    <row r="58" spans="1:7" ht="15" customHeight="1" x14ac:dyDescent="0.3">
      <c r="A58" s="85" t="s">
        <v>21</v>
      </c>
      <c r="B58" s="41">
        <v>46</v>
      </c>
      <c r="C58" s="41">
        <v>34</v>
      </c>
      <c r="D58" s="78">
        <v>64</v>
      </c>
      <c r="E58" s="78">
        <v>41</v>
      </c>
      <c r="F58" s="78">
        <v>44</v>
      </c>
      <c r="G58" s="86">
        <v>18</v>
      </c>
    </row>
    <row r="59" spans="1:7" ht="15" customHeight="1" x14ac:dyDescent="0.3">
      <c r="A59" s="83" t="s">
        <v>22</v>
      </c>
      <c r="B59" s="41"/>
      <c r="C59" s="41"/>
      <c r="D59" s="41"/>
      <c r="E59" s="41"/>
      <c r="F59" s="41"/>
      <c r="G59" s="86"/>
    </row>
    <row r="60" spans="1:7" ht="15" customHeight="1" x14ac:dyDescent="0.3">
      <c r="A60" s="85" t="s">
        <v>23</v>
      </c>
      <c r="B60" s="41">
        <v>1153</v>
      </c>
      <c r="C60" s="41">
        <v>873</v>
      </c>
      <c r="D60" s="41">
        <v>1187</v>
      </c>
      <c r="E60" s="41">
        <v>979</v>
      </c>
      <c r="F60" s="42">
        <v>1293</v>
      </c>
      <c r="G60" s="86">
        <v>1098</v>
      </c>
    </row>
    <row r="61" spans="1:7" ht="15" customHeight="1" x14ac:dyDescent="0.3">
      <c r="A61" s="85" t="s">
        <v>24</v>
      </c>
      <c r="B61" s="41">
        <v>221</v>
      </c>
      <c r="C61" s="41">
        <v>226</v>
      </c>
      <c r="D61" s="41">
        <v>220</v>
      </c>
      <c r="E61" s="41">
        <v>345</v>
      </c>
      <c r="F61" s="41">
        <v>270</v>
      </c>
      <c r="G61" s="86">
        <v>206</v>
      </c>
    </row>
    <row r="62" spans="1:7" ht="15" customHeight="1" x14ac:dyDescent="0.3">
      <c r="A62" s="85" t="s">
        <v>25</v>
      </c>
      <c r="B62" s="41">
        <v>2251</v>
      </c>
      <c r="C62" s="41">
        <v>1914</v>
      </c>
      <c r="D62" s="41">
        <v>3359</v>
      </c>
      <c r="E62" s="42">
        <v>2990</v>
      </c>
      <c r="F62" s="42">
        <v>2814</v>
      </c>
      <c r="G62" s="86">
        <v>2499</v>
      </c>
    </row>
    <row r="63" spans="1:7" ht="15" customHeight="1" x14ac:dyDescent="0.3">
      <c r="A63" s="85" t="s">
        <v>26</v>
      </c>
      <c r="B63" s="41">
        <v>129</v>
      </c>
      <c r="C63" s="41">
        <v>274</v>
      </c>
      <c r="D63" s="41">
        <v>385</v>
      </c>
      <c r="E63" s="41">
        <v>88</v>
      </c>
      <c r="F63" s="41">
        <v>890</v>
      </c>
      <c r="G63" s="86">
        <v>2310</v>
      </c>
    </row>
    <row r="64" spans="1:7" ht="15" customHeight="1" x14ac:dyDescent="0.3">
      <c r="A64" s="88" t="s">
        <v>27</v>
      </c>
      <c r="B64" s="43">
        <v>3345</v>
      </c>
      <c r="C64" s="43">
        <v>3577</v>
      </c>
      <c r="D64" s="43">
        <v>5130</v>
      </c>
      <c r="E64" s="44">
        <v>5956</v>
      </c>
      <c r="F64" s="44">
        <v>4260</v>
      </c>
      <c r="G64" s="89">
        <f>2622+7</f>
        <v>2629</v>
      </c>
    </row>
    <row r="65" spans="1:7" ht="15.75" x14ac:dyDescent="0.25">
      <c r="A65" s="75"/>
      <c r="B65" s="75"/>
      <c r="C65" s="75"/>
      <c r="D65" s="75"/>
      <c r="E65" s="75"/>
      <c r="F65" s="75"/>
      <c r="G65" s="24" t="s">
        <v>95</v>
      </c>
    </row>
    <row r="66" spans="1:7" x14ac:dyDescent="0.25">
      <c r="A66" s="75"/>
      <c r="B66" s="75"/>
      <c r="C66" s="75"/>
      <c r="D66" s="75"/>
      <c r="E66" s="75"/>
      <c r="F66" s="75"/>
      <c r="G66" s="75"/>
    </row>
    <row r="67" spans="1:7" x14ac:dyDescent="0.25">
      <c r="A67" s="75"/>
      <c r="B67" s="75"/>
      <c r="C67" s="75"/>
      <c r="D67" s="75"/>
      <c r="E67" s="75"/>
      <c r="F67" s="75"/>
      <c r="G67" s="75"/>
    </row>
    <row r="68" spans="1:7" x14ac:dyDescent="0.25">
      <c r="A68" s="108" t="s">
        <v>99</v>
      </c>
      <c r="B68" s="94"/>
      <c r="C68" s="94"/>
      <c r="D68" s="94"/>
      <c r="E68" s="94"/>
      <c r="F68" s="94"/>
      <c r="G68" s="94"/>
    </row>
  </sheetData>
  <mergeCells count="6">
    <mergeCell ref="B37:G37"/>
    <mergeCell ref="A68:G68"/>
    <mergeCell ref="A1:G1"/>
    <mergeCell ref="A4:G4"/>
    <mergeCell ref="B9:G9"/>
    <mergeCell ref="A5:G5"/>
  </mergeCells>
  <printOptions horizontalCentered="1"/>
  <pageMargins left="0.25" right="0.25" top="0.5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2"/>
  <sheetViews>
    <sheetView view="pageBreakPreview" topLeftCell="A49" zoomScale="80" zoomScaleNormal="100" zoomScaleSheetLayoutView="80" workbookViewId="0">
      <selection activeCell="A73" sqref="A73"/>
    </sheetView>
  </sheetViews>
  <sheetFormatPr defaultRowHeight="15" x14ac:dyDescent="0.25"/>
  <cols>
    <col min="1" max="1" width="30.42578125" style="1" customWidth="1"/>
    <col min="2" max="7" width="17.7109375" style="1" customWidth="1"/>
    <col min="8" max="16384" width="9.140625" style="1"/>
  </cols>
  <sheetData>
    <row r="1" spans="1:7" ht="20.100000000000001" customHeight="1" x14ac:dyDescent="0.25">
      <c r="A1" s="93"/>
      <c r="B1" s="93"/>
      <c r="C1" s="93"/>
      <c r="D1" s="93"/>
      <c r="E1" s="93"/>
      <c r="F1" s="93"/>
      <c r="G1" s="93"/>
    </row>
    <row r="2" spans="1:7" ht="20.100000000000001" customHeight="1" x14ac:dyDescent="0.25">
      <c r="A2" s="25" t="s">
        <v>106</v>
      </c>
      <c r="B2" s="12"/>
      <c r="C2" s="26"/>
      <c r="D2" s="26"/>
      <c r="E2" s="26"/>
      <c r="F2" s="26"/>
      <c r="G2" s="13" t="s">
        <v>81</v>
      </c>
    </row>
    <row r="3" spans="1:7" ht="20.100000000000001" customHeight="1" x14ac:dyDescent="0.25">
      <c r="A3" s="18"/>
      <c r="B3" s="18"/>
      <c r="C3" s="75"/>
      <c r="D3" s="75"/>
      <c r="E3" s="75"/>
      <c r="F3" s="75"/>
      <c r="G3" s="13"/>
    </row>
    <row r="4" spans="1:7" ht="20.100000000000001" customHeight="1" x14ac:dyDescent="0.25">
      <c r="A4" s="75"/>
      <c r="B4" s="75"/>
      <c r="C4" s="75"/>
      <c r="D4" s="75"/>
      <c r="E4" s="75"/>
      <c r="F4" s="75"/>
      <c r="G4" s="75"/>
    </row>
    <row r="5" spans="1:7" ht="20.100000000000001" customHeight="1" x14ac:dyDescent="0.25">
      <c r="A5" s="91" t="s">
        <v>92</v>
      </c>
      <c r="B5" s="91"/>
      <c r="C5" s="91"/>
      <c r="D5" s="91"/>
      <c r="E5" s="91"/>
      <c r="F5" s="91"/>
      <c r="G5" s="91"/>
    </row>
    <row r="6" spans="1:7" ht="30" customHeight="1" x14ac:dyDescent="0.25">
      <c r="A6" s="92" t="s">
        <v>83</v>
      </c>
      <c r="B6" s="92"/>
      <c r="C6" s="92"/>
      <c r="D6" s="92"/>
      <c r="E6" s="92"/>
      <c r="F6" s="92"/>
      <c r="G6" s="92"/>
    </row>
    <row r="7" spans="1:7" ht="15" customHeight="1" x14ac:dyDescent="0.25">
      <c r="A7" s="9"/>
      <c r="B7" s="9"/>
      <c r="C7" s="9"/>
      <c r="D7" s="9"/>
      <c r="E7" s="9"/>
      <c r="F7" s="9"/>
      <c r="G7" s="9"/>
    </row>
    <row r="8" spans="1:7" ht="15" customHeight="1" x14ac:dyDescent="0.25">
      <c r="A8" s="4"/>
      <c r="B8" s="4"/>
      <c r="C8" s="4"/>
      <c r="D8" s="4"/>
      <c r="E8" s="4"/>
      <c r="F8" s="4"/>
      <c r="G8" s="4"/>
    </row>
    <row r="9" spans="1:7" ht="15" customHeight="1" x14ac:dyDescent="0.25">
      <c r="A9" s="75"/>
      <c r="B9" s="2"/>
      <c r="C9" s="2"/>
      <c r="D9" s="2"/>
      <c r="E9" s="2"/>
      <c r="F9" s="2"/>
      <c r="G9" s="7" t="s">
        <v>62</v>
      </c>
    </row>
    <row r="10" spans="1:7" s="6" customFormat="1" ht="35.1" customHeight="1" x14ac:dyDescent="0.25">
      <c r="A10" s="82" t="s">
        <v>0</v>
      </c>
      <c r="B10" s="82">
        <v>2016</v>
      </c>
      <c r="C10" s="82">
        <v>2017</v>
      </c>
      <c r="D10" s="82">
        <v>2018</v>
      </c>
      <c r="E10" s="82">
        <v>2019</v>
      </c>
      <c r="F10" s="82">
        <v>2020</v>
      </c>
      <c r="G10" s="82">
        <v>2021</v>
      </c>
    </row>
    <row r="11" spans="1:7" s="6" customFormat="1" ht="18.75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</row>
    <row r="12" spans="1:7" ht="24.95" customHeight="1" x14ac:dyDescent="0.25">
      <c r="A12" s="74"/>
      <c r="B12" s="95" t="s">
        <v>67</v>
      </c>
      <c r="C12" s="95"/>
      <c r="D12" s="95"/>
      <c r="E12" s="95"/>
      <c r="F12" s="95"/>
      <c r="G12" s="96"/>
    </row>
    <row r="13" spans="1:7" ht="15" customHeight="1" x14ac:dyDescent="0.3">
      <c r="A13" s="27" t="s">
        <v>1</v>
      </c>
      <c r="B13" s="45">
        <v>2798</v>
      </c>
      <c r="C13" s="45">
        <v>2697</v>
      </c>
      <c r="D13" s="45">
        <v>2669</v>
      </c>
      <c r="E13" s="45">
        <v>2876</v>
      </c>
      <c r="F13" s="45">
        <v>3569</v>
      </c>
      <c r="G13" s="46">
        <f>SUM(G14:G39)</f>
        <v>3286</v>
      </c>
    </row>
    <row r="14" spans="1:7" ht="15" customHeight="1" x14ac:dyDescent="0.3">
      <c r="A14" s="33" t="s">
        <v>2</v>
      </c>
      <c r="B14" s="47">
        <v>8</v>
      </c>
      <c r="C14" s="47">
        <v>39</v>
      </c>
      <c r="D14" s="47">
        <v>53</v>
      </c>
      <c r="E14" s="47">
        <v>54</v>
      </c>
      <c r="F14" s="47">
        <v>57</v>
      </c>
      <c r="G14" s="48">
        <v>58</v>
      </c>
    </row>
    <row r="15" spans="1:7" ht="15" customHeight="1" x14ac:dyDescent="0.3">
      <c r="A15" s="33" t="s">
        <v>3</v>
      </c>
      <c r="B15" s="47">
        <v>109</v>
      </c>
      <c r="C15" s="47">
        <v>98</v>
      </c>
      <c r="D15" s="47">
        <v>80</v>
      </c>
      <c r="E15" s="47">
        <v>108</v>
      </c>
      <c r="F15" s="47">
        <v>144</v>
      </c>
      <c r="G15" s="48">
        <v>100</v>
      </c>
    </row>
    <row r="16" spans="1:7" ht="15" customHeight="1" x14ac:dyDescent="0.3">
      <c r="A16" s="33" t="s">
        <v>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8">
        <v>0</v>
      </c>
    </row>
    <row r="17" spans="1:7" ht="15" customHeight="1" x14ac:dyDescent="0.3">
      <c r="A17" s="33" t="s">
        <v>5</v>
      </c>
      <c r="B17" s="47">
        <v>7</v>
      </c>
      <c r="C17" s="47">
        <v>8</v>
      </c>
      <c r="D17" s="47">
        <v>11</v>
      </c>
      <c r="E17" s="47">
        <v>7</v>
      </c>
      <c r="F17" s="47">
        <v>9</v>
      </c>
      <c r="G17" s="48">
        <v>8</v>
      </c>
    </row>
    <row r="18" spans="1:7" ht="15" customHeight="1" x14ac:dyDescent="0.3">
      <c r="A18" s="33" t="s">
        <v>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8">
        <v>0</v>
      </c>
    </row>
    <row r="19" spans="1:7" ht="15" customHeight="1" x14ac:dyDescent="0.3">
      <c r="A19" s="33" t="s">
        <v>7</v>
      </c>
      <c r="B19" s="47">
        <v>33</v>
      </c>
      <c r="C19" s="47">
        <v>17</v>
      </c>
      <c r="D19" s="47">
        <v>32</v>
      </c>
      <c r="E19" s="47">
        <v>25</v>
      </c>
      <c r="F19" s="47">
        <v>28</v>
      </c>
      <c r="G19" s="48">
        <v>38</v>
      </c>
    </row>
    <row r="20" spans="1:7" ht="15" customHeight="1" x14ac:dyDescent="0.3">
      <c r="A20" s="33" t="s">
        <v>8</v>
      </c>
      <c r="B20" s="47">
        <v>43</v>
      </c>
      <c r="C20" s="47">
        <v>17</v>
      </c>
      <c r="D20" s="47">
        <v>39</v>
      </c>
      <c r="E20" s="47">
        <v>48</v>
      </c>
      <c r="F20" s="47">
        <v>54</v>
      </c>
      <c r="G20" s="48">
        <v>64</v>
      </c>
    </row>
    <row r="21" spans="1:7" ht="15" customHeight="1" x14ac:dyDescent="0.3">
      <c r="A21" s="33" t="s">
        <v>9</v>
      </c>
      <c r="B21" s="47">
        <v>67</v>
      </c>
      <c r="C21" s="47">
        <v>47</v>
      </c>
      <c r="D21" s="47">
        <v>56</v>
      </c>
      <c r="E21" s="47">
        <v>64</v>
      </c>
      <c r="F21" s="47">
        <v>46</v>
      </c>
      <c r="G21" s="48">
        <v>73</v>
      </c>
    </row>
    <row r="22" spans="1:7" ht="15" customHeight="1" x14ac:dyDescent="0.3">
      <c r="A22" s="33" t="s">
        <v>10</v>
      </c>
      <c r="B22" s="47">
        <v>33</v>
      </c>
      <c r="C22" s="47">
        <v>18</v>
      </c>
      <c r="D22" s="47">
        <v>52</v>
      </c>
      <c r="E22" s="47">
        <v>54</v>
      </c>
      <c r="F22" s="47">
        <v>78</v>
      </c>
      <c r="G22" s="48">
        <f>60+8</f>
        <v>68</v>
      </c>
    </row>
    <row r="23" spans="1:7" ht="15" customHeight="1" x14ac:dyDescent="0.3">
      <c r="A23" s="33" t="s">
        <v>11</v>
      </c>
      <c r="B23" s="47">
        <v>27</v>
      </c>
      <c r="C23" s="47">
        <v>16</v>
      </c>
      <c r="D23" s="47">
        <v>24</v>
      </c>
      <c r="E23" s="47">
        <v>58</v>
      </c>
      <c r="F23" s="47">
        <v>34</v>
      </c>
      <c r="G23" s="48">
        <v>48</v>
      </c>
    </row>
    <row r="24" spans="1:7" ht="15" customHeight="1" x14ac:dyDescent="0.3">
      <c r="A24" s="33" t="s">
        <v>12</v>
      </c>
      <c r="B24" s="47">
        <v>2</v>
      </c>
      <c r="C24" s="47">
        <v>2</v>
      </c>
      <c r="D24" s="47">
        <v>8</v>
      </c>
      <c r="E24" s="47">
        <v>4</v>
      </c>
      <c r="F24" s="47">
        <v>2</v>
      </c>
      <c r="G24" s="48">
        <v>3</v>
      </c>
    </row>
    <row r="25" spans="1:7" ht="15" customHeight="1" x14ac:dyDescent="0.3">
      <c r="A25" s="33" t="s">
        <v>13</v>
      </c>
      <c r="B25" s="47">
        <v>88</v>
      </c>
      <c r="C25" s="47">
        <v>79</v>
      </c>
      <c r="D25" s="47">
        <v>80</v>
      </c>
      <c r="E25" s="47">
        <v>64</v>
      </c>
      <c r="F25" s="47">
        <v>93</v>
      </c>
      <c r="G25" s="48">
        <v>100</v>
      </c>
    </row>
    <row r="26" spans="1:7" ht="15" customHeight="1" x14ac:dyDescent="0.3">
      <c r="A26" s="33" t="s">
        <v>14</v>
      </c>
      <c r="B26" s="47">
        <v>1</v>
      </c>
      <c r="C26" s="47">
        <v>2</v>
      </c>
      <c r="D26" s="47">
        <v>2</v>
      </c>
      <c r="E26" s="47">
        <v>4</v>
      </c>
      <c r="F26" s="47">
        <v>3</v>
      </c>
      <c r="G26" s="48">
        <v>6</v>
      </c>
    </row>
    <row r="27" spans="1:7" ht="15" customHeight="1" x14ac:dyDescent="0.3">
      <c r="A27" s="33" t="s">
        <v>15</v>
      </c>
      <c r="B27" s="47">
        <v>14</v>
      </c>
      <c r="C27" s="47">
        <v>11</v>
      </c>
      <c r="D27" s="47">
        <v>14</v>
      </c>
      <c r="E27" s="47">
        <v>13</v>
      </c>
      <c r="F27" s="47">
        <v>8</v>
      </c>
      <c r="G27" s="48">
        <v>15</v>
      </c>
    </row>
    <row r="28" spans="1:7" ht="15" customHeight="1" x14ac:dyDescent="0.3">
      <c r="A28" s="33" t="s">
        <v>16</v>
      </c>
      <c r="B28" s="47">
        <v>154</v>
      </c>
      <c r="C28" s="47">
        <v>119</v>
      </c>
      <c r="D28" s="47">
        <v>12</v>
      </c>
      <c r="E28" s="47">
        <v>125</v>
      </c>
      <c r="F28" s="47">
        <v>196</v>
      </c>
      <c r="G28" s="48">
        <v>214</v>
      </c>
    </row>
    <row r="29" spans="1:7" ht="15" customHeight="1" x14ac:dyDescent="0.3">
      <c r="A29" s="33" t="s">
        <v>17</v>
      </c>
      <c r="B29" s="47">
        <v>21</v>
      </c>
      <c r="C29" s="47">
        <v>13</v>
      </c>
      <c r="D29" s="47">
        <v>17</v>
      </c>
      <c r="E29" s="47">
        <v>27</v>
      </c>
      <c r="F29" s="47">
        <v>39</v>
      </c>
      <c r="G29" s="48">
        <v>40</v>
      </c>
    </row>
    <row r="30" spans="1:7" ht="15" customHeight="1" x14ac:dyDescent="0.3">
      <c r="A30" s="33" t="s">
        <v>18</v>
      </c>
      <c r="B30" s="47">
        <v>12</v>
      </c>
      <c r="C30" s="47">
        <v>27</v>
      </c>
      <c r="D30" s="47">
        <v>3</v>
      </c>
      <c r="E30" s="47">
        <v>47</v>
      </c>
      <c r="F30" s="47">
        <v>65</v>
      </c>
      <c r="G30" s="48">
        <v>39</v>
      </c>
    </row>
    <row r="31" spans="1:7" ht="15" customHeight="1" x14ac:dyDescent="0.3">
      <c r="A31" s="33" t="s">
        <v>19</v>
      </c>
      <c r="B31" s="47">
        <v>67</v>
      </c>
      <c r="C31" s="47">
        <v>47</v>
      </c>
      <c r="D31" s="47">
        <v>54</v>
      </c>
      <c r="E31" s="47">
        <v>22</v>
      </c>
      <c r="F31" s="47">
        <v>57</v>
      </c>
      <c r="G31" s="48">
        <v>48</v>
      </c>
    </row>
    <row r="32" spans="1:7" ht="15" customHeight="1" x14ac:dyDescent="0.3">
      <c r="A32" s="33" t="s">
        <v>20</v>
      </c>
      <c r="B32" s="47">
        <v>21</v>
      </c>
      <c r="C32" s="47">
        <v>7</v>
      </c>
      <c r="D32" s="47">
        <v>14</v>
      </c>
      <c r="E32" s="47">
        <v>17</v>
      </c>
      <c r="F32" s="47">
        <v>15</v>
      </c>
      <c r="G32" s="48">
        <v>13</v>
      </c>
    </row>
    <row r="33" spans="1:8" ht="15" customHeight="1" x14ac:dyDescent="0.3">
      <c r="A33" s="33" t="s">
        <v>21</v>
      </c>
      <c r="B33" s="47">
        <v>3</v>
      </c>
      <c r="C33" s="47">
        <v>0</v>
      </c>
      <c r="D33" s="47">
        <v>5</v>
      </c>
      <c r="E33" s="47">
        <v>2</v>
      </c>
      <c r="F33" s="47">
        <v>3</v>
      </c>
      <c r="G33" s="48">
        <v>9</v>
      </c>
    </row>
    <row r="34" spans="1:8" ht="15" customHeight="1" x14ac:dyDescent="0.3">
      <c r="A34" s="27" t="s">
        <v>22</v>
      </c>
      <c r="B34" s="47"/>
      <c r="C34" s="47"/>
      <c r="D34" s="47"/>
      <c r="E34" s="47"/>
      <c r="F34" s="47"/>
      <c r="G34" s="48"/>
    </row>
    <row r="35" spans="1:8" ht="15" customHeight="1" x14ac:dyDescent="0.3">
      <c r="A35" s="33" t="s">
        <v>23</v>
      </c>
      <c r="B35" s="47">
        <v>278</v>
      </c>
      <c r="C35" s="47">
        <v>192</v>
      </c>
      <c r="D35" s="47">
        <v>205</v>
      </c>
      <c r="E35" s="47">
        <v>105</v>
      </c>
      <c r="F35" s="47">
        <v>185</v>
      </c>
      <c r="G35" s="48">
        <v>139</v>
      </c>
    </row>
    <row r="36" spans="1:8" ht="15" customHeight="1" x14ac:dyDescent="0.3">
      <c r="A36" s="33" t="s">
        <v>24</v>
      </c>
      <c r="B36" s="47">
        <v>22</v>
      </c>
      <c r="C36" s="47">
        <v>14</v>
      </c>
      <c r="D36" s="47">
        <v>19</v>
      </c>
      <c r="E36" s="47">
        <v>56</v>
      </c>
      <c r="F36" s="47">
        <v>24</v>
      </c>
      <c r="G36" s="48">
        <v>12</v>
      </c>
    </row>
    <row r="37" spans="1:8" ht="15" customHeight="1" x14ac:dyDescent="0.3">
      <c r="A37" s="33" t="s">
        <v>25</v>
      </c>
      <c r="B37" s="47">
        <v>823</v>
      </c>
      <c r="C37" s="47">
        <v>669</v>
      </c>
      <c r="D37" s="47">
        <v>735</v>
      </c>
      <c r="E37" s="47">
        <v>655</v>
      </c>
      <c r="F37" s="49">
        <v>1068</v>
      </c>
      <c r="G37" s="48">
        <v>892</v>
      </c>
    </row>
    <row r="38" spans="1:8" ht="15" customHeight="1" x14ac:dyDescent="0.3">
      <c r="A38" s="33" t="s">
        <v>26</v>
      </c>
      <c r="B38" s="47">
        <v>208</v>
      </c>
      <c r="C38" s="47">
        <v>239</v>
      </c>
      <c r="D38" s="47">
        <v>68</v>
      </c>
      <c r="E38" s="47">
        <v>35</v>
      </c>
      <c r="F38" s="47">
        <v>287</v>
      </c>
      <c r="G38" s="48">
        <v>555</v>
      </c>
    </row>
    <row r="39" spans="1:8" ht="15" customHeight="1" x14ac:dyDescent="0.3">
      <c r="A39" s="33" t="s">
        <v>27</v>
      </c>
      <c r="B39" s="47">
        <v>727</v>
      </c>
      <c r="C39" s="47">
        <v>1016</v>
      </c>
      <c r="D39" s="47">
        <v>1086</v>
      </c>
      <c r="E39" s="49">
        <v>1282</v>
      </c>
      <c r="F39" s="49">
        <v>1074</v>
      </c>
      <c r="G39" s="48">
        <v>744</v>
      </c>
    </row>
    <row r="40" spans="1:8" ht="24.95" customHeight="1" x14ac:dyDescent="0.25">
      <c r="A40" s="50"/>
      <c r="B40" s="95" t="s">
        <v>65</v>
      </c>
      <c r="C40" s="95"/>
      <c r="D40" s="95"/>
      <c r="E40" s="95"/>
      <c r="F40" s="95"/>
      <c r="G40" s="96"/>
    </row>
    <row r="41" spans="1:8" ht="15" customHeight="1" x14ac:dyDescent="0.25">
      <c r="A41" s="27" t="s">
        <v>1</v>
      </c>
      <c r="B41" s="45">
        <v>6762</v>
      </c>
      <c r="C41" s="45">
        <v>5891</v>
      </c>
      <c r="D41" s="45">
        <v>6228</v>
      </c>
      <c r="E41" s="45">
        <v>6779</v>
      </c>
      <c r="F41" s="45">
        <v>7877</v>
      </c>
      <c r="G41" s="51">
        <f>SUM(G42:G67)</f>
        <v>7322</v>
      </c>
      <c r="H41" s="12"/>
    </row>
    <row r="42" spans="1:8" ht="15" customHeight="1" x14ac:dyDescent="0.25">
      <c r="A42" s="33" t="s">
        <v>2</v>
      </c>
      <c r="B42" s="47">
        <v>257</v>
      </c>
      <c r="C42" s="47">
        <v>302</v>
      </c>
      <c r="D42" s="47">
        <v>301</v>
      </c>
      <c r="E42" s="47">
        <v>295</v>
      </c>
      <c r="F42" s="47">
        <v>309</v>
      </c>
      <c r="G42" s="52">
        <v>359</v>
      </c>
    </row>
    <row r="43" spans="1:8" ht="15" customHeight="1" x14ac:dyDescent="0.25">
      <c r="A43" s="33" t="s">
        <v>3</v>
      </c>
      <c r="B43" s="47">
        <v>331</v>
      </c>
      <c r="C43" s="47">
        <v>253</v>
      </c>
      <c r="D43" s="47">
        <v>274</v>
      </c>
      <c r="E43" s="47">
        <v>273</v>
      </c>
      <c r="F43" s="47">
        <v>314</v>
      </c>
      <c r="G43" s="52">
        <v>330</v>
      </c>
    </row>
    <row r="44" spans="1:8" ht="15" customHeight="1" x14ac:dyDescent="0.25">
      <c r="A44" s="33" t="s">
        <v>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52">
        <v>0</v>
      </c>
    </row>
    <row r="45" spans="1:8" ht="15" customHeight="1" x14ac:dyDescent="0.25">
      <c r="A45" s="33" t="s">
        <v>5</v>
      </c>
      <c r="B45" s="47">
        <v>116</v>
      </c>
      <c r="C45" s="47">
        <v>113</v>
      </c>
      <c r="D45" s="47">
        <v>115</v>
      </c>
      <c r="E45" s="47">
        <v>78</v>
      </c>
      <c r="F45" s="47">
        <v>104</v>
      </c>
      <c r="G45" s="52">
        <v>98</v>
      </c>
    </row>
    <row r="46" spans="1:8" ht="15" customHeight="1" x14ac:dyDescent="0.25">
      <c r="A46" s="33" t="s">
        <v>6</v>
      </c>
      <c r="B46" s="47">
        <v>2</v>
      </c>
      <c r="C46" s="47">
        <v>1</v>
      </c>
      <c r="D46" s="47">
        <v>0</v>
      </c>
      <c r="E46" s="47">
        <v>0</v>
      </c>
      <c r="F46" s="47">
        <v>0</v>
      </c>
      <c r="G46" s="52">
        <v>0</v>
      </c>
    </row>
    <row r="47" spans="1:8" ht="15" customHeight="1" x14ac:dyDescent="0.25">
      <c r="A47" s="33" t="s">
        <v>7</v>
      </c>
      <c r="B47" s="47">
        <v>71</v>
      </c>
      <c r="C47" s="47">
        <v>75</v>
      </c>
      <c r="D47" s="47">
        <v>84</v>
      </c>
      <c r="E47" s="47">
        <v>64</v>
      </c>
      <c r="F47" s="47">
        <v>99</v>
      </c>
      <c r="G47" s="52">
        <v>81</v>
      </c>
    </row>
    <row r="48" spans="1:8" ht="15" customHeight="1" x14ac:dyDescent="0.25">
      <c r="A48" s="33" t="s">
        <v>8</v>
      </c>
      <c r="B48" s="47">
        <v>175</v>
      </c>
      <c r="C48" s="47">
        <v>160</v>
      </c>
      <c r="D48" s="47">
        <v>137</v>
      </c>
      <c r="E48" s="47">
        <v>138</v>
      </c>
      <c r="F48" s="47">
        <v>171</v>
      </c>
      <c r="G48" s="52">
        <v>138</v>
      </c>
    </row>
    <row r="49" spans="1:7" ht="15" customHeight="1" x14ac:dyDescent="0.25">
      <c r="A49" s="33" t="s">
        <v>9</v>
      </c>
      <c r="B49" s="47">
        <v>98</v>
      </c>
      <c r="C49" s="47">
        <v>96</v>
      </c>
      <c r="D49" s="47">
        <v>80</v>
      </c>
      <c r="E49" s="47">
        <v>85</v>
      </c>
      <c r="F49" s="47">
        <v>85</v>
      </c>
      <c r="G49" s="52">
        <v>89</v>
      </c>
    </row>
    <row r="50" spans="1:7" ht="15" customHeight="1" x14ac:dyDescent="0.25">
      <c r="A50" s="33" t="s">
        <v>10</v>
      </c>
      <c r="B50" s="47">
        <v>105</v>
      </c>
      <c r="C50" s="47">
        <v>88</v>
      </c>
      <c r="D50" s="47">
        <v>117</v>
      </c>
      <c r="E50" s="47">
        <v>145</v>
      </c>
      <c r="F50" s="47">
        <v>211</v>
      </c>
      <c r="G50" s="52">
        <f>4+7+171+13+14</f>
        <v>209</v>
      </c>
    </row>
    <row r="51" spans="1:7" ht="15" customHeight="1" x14ac:dyDescent="0.25">
      <c r="A51" s="33" t="s">
        <v>11</v>
      </c>
      <c r="B51" s="47">
        <v>161</v>
      </c>
      <c r="C51" s="47">
        <v>117</v>
      </c>
      <c r="D51" s="47">
        <v>102</v>
      </c>
      <c r="E51" s="47">
        <v>112</v>
      </c>
      <c r="F51" s="47">
        <v>138</v>
      </c>
      <c r="G51" s="52">
        <v>120</v>
      </c>
    </row>
    <row r="52" spans="1:7" ht="15" customHeight="1" x14ac:dyDescent="0.25">
      <c r="A52" s="33" t="s">
        <v>12</v>
      </c>
      <c r="B52" s="47">
        <v>4</v>
      </c>
      <c r="C52" s="47">
        <v>6</v>
      </c>
      <c r="D52" s="47">
        <v>9</v>
      </c>
      <c r="E52" s="47">
        <v>2</v>
      </c>
      <c r="F52" s="47">
        <v>12</v>
      </c>
      <c r="G52" s="52">
        <v>7</v>
      </c>
    </row>
    <row r="53" spans="1:7" ht="15" customHeight="1" x14ac:dyDescent="0.25">
      <c r="A53" s="33" t="s">
        <v>13</v>
      </c>
      <c r="B53" s="47">
        <v>355</v>
      </c>
      <c r="C53" s="47">
        <v>247</v>
      </c>
      <c r="D53" s="47">
        <v>298</v>
      </c>
      <c r="E53" s="47">
        <v>291</v>
      </c>
      <c r="F53" s="47">
        <v>355</v>
      </c>
      <c r="G53" s="52">
        <v>288</v>
      </c>
    </row>
    <row r="54" spans="1:7" ht="15" customHeight="1" x14ac:dyDescent="0.25">
      <c r="A54" s="33" t="s">
        <v>14</v>
      </c>
      <c r="B54" s="47">
        <v>8</v>
      </c>
      <c r="C54" s="47">
        <v>8</v>
      </c>
      <c r="D54" s="47">
        <v>16</v>
      </c>
      <c r="E54" s="47">
        <v>14</v>
      </c>
      <c r="F54" s="47">
        <v>12</v>
      </c>
      <c r="G54" s="52">
        <v>10</v>
      </c>
    </row>
    <row r="55" spans="1:7" ht="15" customHeight="1" x14ac:dyDescent="0.25">
      <c r="A55" s="33" t="s">
        <v>15</v>
      </c>
      <c r="B55" s="47">
        <v>33</v>
      </c>
      <c r="C55" s="47">
        <v>30</v>
      </c>
      <c r="D55" s="47">
        <v>53</v>
      </c>
      <c r="E55" s="47">
        <v>42</v>
      </c>
      <c r="F55" s="47">
        <v>42</v>
      </c>
      <c r="G55" s="52">
        <v>40</v>
      </c>
    </row>
    <row r="56" spans="1:7" ht="15" customHeight="1" x14ac:dyDescent="0.25">
      <c r="A56" s="33" t="s">
        <v>16</v>
      </c>
      <c r="B56" s="47">
        <v>269</v>
      </c>
      <c r="C56" s="47">
        <v>272</v>
      </c>
      <c r="D56" s="47">
        <v>308</v>
      </c>
      <c r="E56" s="47">
        <v>323</v>
      </c>
      <c r="F56" s="47">
        <v>325</v>
      </c>
      <c r="G56" s="52">
        <v>289</v>
      </c>
    </row>
    <row r="57" spans="1:7" ht="15" customHeight="1" x14ac:dyDescent="0.25">
      <c r="A57" s="33" t="s">
        <v>17</v>
      </c>
      <c r="B57" s="47">
        <v>346</v>
      </c>
      <c r="C57" s="47">
        <v>254</v>
      </c>
      <c r="D57" s="47">
        <v>243</v>
      </c>
      <c r="E57" s="47">
        <v>263</v>
      </c>
      <c r="F57" s="47">
        <v>236</v>
      </c>
      <c r="G57" s="52">
        <v>276</v>
      </c>
    </row>
    <row r="58" spans="1:7" ht="15" customHeight="1" x14ac:dyDescent="0.25">
      <c r="A58" s="33" t="s">
        <v>18</v>
      </c>
      <c r="B58" s="47">
        <v>19</v>
      </c>
      <c r="C58" s="47">
        <v>13</v>
      </c>
      <c r="D58" s="47">
        <v>3</v>
      </c>
      <c r="E58" s="47">
        <v>20</v>
      </c>
      <c r="F58" s="47">
        <v>3</v>
      </c>
      <c r="G58" s="52">
        <v>9</v>
      </c>
    </row>
    <row r="59" spans="1:7" ht="15" customHeight="1" x14ac:dyDescent="0.25">
      <c r="A59" s="33" t="s">
        <v>19</v>
      </c>
      <c r="B59" s="47">
        <v>631</v>
      </c>
      <c r="C59" s="47">
        <v>553</v>
      </c>
      <c r="D59" s="47">
        <v>402</v>
      </c>
      <c r="E59" s="47">
        <v>502</v>
      </c>
      <c r="F59" s="47">
        <v>636</v>
      </c>
      <c r="G59" s="52">
        <v>682</v>
      </c>
    </row>
    <row r="60" spans="1:7" ht="15" customHeight="1" x14ac:dyDescent="0.25">
      <c r="A60" s="33" t="s">
        <v>20</v>
      </c>
      <c r="B60" s="47">
        <v>53</v>
      </c>
      <c r="C60" s="47">
        <v>49</v>
      </c>
      <c r="D60" s="47">
        <v>57</v>
      </c>
      <c r="E60" s="47">
        <v>51</v>
      </c>
      <c r="F60" s="47">
        <v>42</v>
      </c>
      <c r="G60" s="52">
        <v>30</v>
      </c>
    </row>
    <row r="61" spans="1:7" ht="15" customHeight="1" x14ac:dyDescent="0.25">
      <c r="A61" s="33" t="s">
        <v>21</v>
      </c>
      <c r="B61" s="47">
        <v>21</v>
      </c>
      <c r="C61" s="47">
        <v>20</v>
      </c>
      <c r="D61" s="47">
        <v>26</v>
      </c>
      <c r="E61" s="47">
        <v>17</v>
      </c>
      <c r="F61" s="47">
        <v>19</v>
      </c>
      <c r="G61" s="52">
        <v>10</v>
      </c>
    </row>
    <row r="62" spans="1:7" ht="15" customHeight="1" x14ac:dyDescent="0.25">
      <c r="A62" s="27" t="s">
        <v>22</v>
      </c>
      <c r="B62" s="47"/>
      <c r="C62" s="47"/>
      <c r="D62" s="47"/>
      <c r="E62" s="47"/>
      <c r="F62" s="47"/>
      <c r="G62" s="52"/>
    </row>
    <row r="63" spans="1:7" ht="15" customHeight="1" x14ac:dyDescent="0.25">
      <c r="A63" s="33" t="s">
        <v>23</v>
      </c>
      <c r="B63" s="47">
        <v>989</v>
      </c>
      <c r="C63" s="47">
        <v>855</v>
      </c>
      <c r="D63" s="47">
        <v>868</v>
      </c>
      <c r="E63" s="47">
        <v>808</v>
      </c>
      <c r="F63" s="49">
        <v>1107</v>
      </c>
      <c r="G63" s="52">
        <v>906</v>
      </c>
    </row>
    <row r="64" spans="1:7" ht="15" customHeight="1" x14ac:dyDescent="0.25">
      <c r="A64" s="33" t="s">
        <v>24</v>
      </c>
      <c r="B64" s="47">
        <v>190</v>
      </c>
      <c r="C64" s="47">
        <v>261</v>
      </c>
      <c r="D64" s="47">
        <v>311</v>
      </c>
      <c r="E64" s="47">
        <v>293</v>
      </c>
      <c r="F64" s="47">
        <v>227</v>
      </c>
      <c r="G64" s="52">
        <v>197</v>
      </c>
    </row>
    <row r="65" spans="1:7" ht="15" customHeight="1" x14ac:dyDescent="0.25">
      <c r="A65" s="33" t="s">
        <v>25</v>
      </c>
      <c r="B65" s="47">
        <v>469</v>
      </c>
      <c r="C65" s="47">
        <v>508</v>
      </c>
      <c r="D65" s="47">
        <v>766</v>
      </c>
      <c r="E65" s="47">
        <v>763</v>
      </c>
      <c r="F65" s="47">
        <v>627</v>
      </c>
      <c r="G65" s="52">
        <v>785</v>
      </c>
    </row>
    <row r="66" spans="1:7" ht="15" customHeight="1" x14ac:dyDescent="0.25">
      <c r="A66" s="33" t="s">
        <v>26</v>
      </c>
      <c r="B66" s="47">
        <v>86</v>
      </c>
      <c r="C66" s="47">
        <v>50</v>
      </c>
      <c r="D66" s="47">
        <v>87</v>
      </c>
      <c r="E66" s="47">
        <v>7</v>
      </c>
      <c r="F66" s="47">
        <v>43</v>
      </c>
      <c r="G66" s="52">
        <v>60</v>
      </c>
    </row>
    <row r="67" spans="1:7" ht="15" customHeight="1" x14ac:dyDescent="0.25">
      <c r="A67" s="60" t="s">
        <v>27</v>
      </c>
      <c r="B67" s="53">
        <v>1973</v>
      </c>
      <c r="C67" s="53">
        <v>1560</v>
      </c>
      <c r="D67" s="53">
        <v>1571</v>
      </c>
      <c r="E67" s="54">
        <v>2193</v>
      </c>
      <c r="F67" s="54">
        <v>2760</v>
      </c>
      <c r="G67" s="55">
        <f>2235+74</f>
        <v>2309</v>
      </c>
    </row>
    <row r="68" spans="1:7" ht="15.75" x14ac:dyDescent="0.25">
      <c r="A68" s="76"/>
      <c r="B68" s="77"/>
      <c r="C68" s="77"/>
      <c r="D68" s="77"/>
      <c r="E68" s="3"/>
      <c r="F68" s="3"/>
      <c r="G68" s="20" t="s">
        <v>95</v>
      </c>
    </row>
    <row r="69" spans="1:7" ht="15.75" x14ac:dyDescent="0.25">
      <c r="A69" s="75"/>
      <c r="B69" s="12"/>
      <c r="C69" s="12"/>
      <c r="D69" s="12"/>
      <c r="E69" s="12"/>
      <c r="F69" s="12"/>
      <c r="G69" s="75"/>
    </row>
    <row r="70" spans="1:7" x14ac:dyDescent="0.25">
      <c r="A70" s="75"/>
      <c r="B70" s="75"/>
      <c r="C70" s="75"/>
      <c r="D70" s="75"/>
      <c r="E70" s="75"/>
      <c r="F70" s="75"/>
      <c r="G70" s="75"/>
    </row>
    <row r="71" spans="1:7" x14ac:dyDescent="0.25">
      <c r="A71" s="75"/>
      <c r="B71" s="75"/>
      <c r="C71" s="75"/>
      <c r="D71" s="75"/>
      <c r="E71" s="75"/>
      <c r="F71" s="75"/>
      <c r="G71" s="75"/>
    </row>
    <row r="72" spans="1:7" x14ac:dyDescent="0.25">
      <c r="A72" s="108" t="s">
        <v>100</v>
      </c>
      <c r="B72" s="94"/>
      <c r="C72" s="94"/>
      <c r="D72" s="94"/>
      <c r="E72" s="94"/>
      <c r="F72" s="94"/>
      <c r="G72" s="94"/>
    </row>
  </sheetData>
  <mergeCells count="6">
    <mergeCell ref="A72:G72"/>
    <mergeCell ref="A1:G1"/>
    <mergeCell ref="A5:G5"/>
    <mergeCell ref="A6:G6"/>
    <mergeCell ref="B40:G40"/>
    <mergeCell ref="B12:G12"/>
  </mergeCells>
  <printOptions horizontalCentered="1"/>
  <pageMargins left="0.25" right="0.25" top="0.25" bottom="0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2"/>
  <sheetViews>
    <sheetView view="pageBreakPreview" topLeftCell="A55" zoomScale="80" zoomScaleNormal="100" zoomScaleSheetLayoutView="80" workbookViewId="0">
      <selection activeCell="A73" sqref="A73"/>
    </sheetView>
  </sheetViews>
  <sheetFormatPr defaultRowHeight="15" x14ac:dyDescent="0.25"/>
  <cols>
    <col min="1" max="1" width="30.42578125" style="1" customWidth="1"/>
    <col min="2" max="7" width="16.7109375" style="1" customWidth="1"/>
    <col min="8" max="16384" width="9.140625" style="1"/>
  </cols>
  <sheetData>
    <row r="1" spans="1:7" ht="20.100000000000001" customHeight="1" x14ac:dyDescent="0.25">
      <c r="A1" s="93"/>
      <c r="B1" s="93"/>
      <c r="C1" s="93"/>
      <c r="D1" s="93"/>
      <c r="E1" s="93"/>
      <c r="F1" s="93"/>
      <c r="G1" s="93"/>
    </row>
    <row r="2" spans="1:7" ht="20.100000000000001" customHeight="1" x14ac:dyDescent="0.25">
      <c r="A2" s="25" t="s">
        <v>106</v>
      </c>
      <c r="B2" s="12"/>
      <c r="C2" s="26"/>
      <c r="D2" s="26"/>
      <c r="E2" s="26"/>
      <c r="F2" s="26"/>
      <c r="G2" s="13" t="s">
        <v>81</v>
      </c>
    </row>
    <row r="3" spans="1:7" ht="20.100000000000001" customHeight="1" x14ac:dyDescent="0.25">
      <c r="A3" s="18"/>
      <c r="B3" s="18"/>
      <c r="C3" s="75"/>
      <c r="D3" s="75"/>
      <c r="E3" s="75"/>
      <c r="F3" s="75"/>
      <c r="G3" s="17"/>
    </row>
    <row r="4" spans="1:7" ht="20.100000000000001" customHeight="1" x14ac:dyDescent="0.25">
      <c r="A4" s="75"/>
      <c r="B4" s="75"/>
      <c r="C4" s="75"/>
      <c r="D4" s="75"/>
      <c r="E4" s="75"/>
      <c r="F4" s="75"/>
      <c r="G4" s="75"/>
    </row>
    <row r="5" spans="1:7" ht="20.100000000000001" customHeight="1" x14ac:dyDescent="0.25">
      <c r="A5" s="91" t="s">
        <v>92</v>
      </c>
      <c r="B5" s="91"/>
      <c r="C5" s="91"/>
      <c r="D5" s="91"/>
      <c r="E5" s="91"/>
      <c r="F5" s="91"/>
      <c r="G5" s="91"/>
    </row>
    <row r="6" spans="1:7" ht="30" customHeight="1" x14ac:dyDescent="0.25">
      <c r="A6" s="92" t="s">
        <v>83</v>
      </c>
      <c r="B6" s="92"/>
      <c r="C6" s="92"/>
      <c r="D6" s="92"/>
      <c r="E6" s="92"/>
      <c r="F6" s="92"/>
      <c r="G6" s="92"/>
    </row>
    <row r="7" spans="1:7" ht="15.95" customHeight="1" x14ac:dyDescent="0.25">
      <c r="A7" s="9"/>
      <c r="B7" s="9"/>
      <c r="C7" s="9"/>
      <c r="D7" s="9"/>
      <c r="E7" s="9"/>
      <c r="F7" s="9"/>
      <c r="G7" s="9"/>
    </row>
    <row r="8" spans="1:7" ht="15.95" customHeight="1" x14ac:dyDescent="0.25">
      <c r="A8" s="4"/>
      <c r="B8" s="4"/>
      <c r="C8" s="4"/>
      <c r="D8" s="4"/>
      <c r="E8" s="4"/>
      <c r="F8" s="4"/>
      <c r="G8" s="4"/>
    </row>
    <row r="9" spans="1:7" ht="15.95" customHeight="1" x14ac:dyDescent="0.25">
      <c r="A9" s="75"/>
      <c r="B9" s="2"/>
      <c r="C9" s="2"/>
      <c r="D9" s="2"/>
      <c r="E9" s="2"/>
      <c r="F9" s="2"/>
      <c r="G9" s="7" t="s">
        <v>62</v>
      </c>
    </row>
    <row r="10" spans="1:7" s="6" customFormat="1" ht="35.1" customHeight="1" x14ac:dyDescent="0.25">
      <c r="A10" s="82" t="s">
        <v>0</v>
      </c>
      <c r="B10" s="82">
        <v>2016</v>
      </c>
      <c r="C10" s="82">
        <v>2017</v>
      </c>
      <c r="D10" s="82">
        <v>2018</v>
      </c>
      <c r="E10" s="82">
        <v>2019</v>
      </c>
      <c r="F10" s="82">
        <v>2020</v>
      </c>
      <c r="G10" s="82">
        <v>2021</v>
      </c>
    </row>
    <row r="11" spans="1:7" s="6" customFormat="1" ht="18.75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</row>
    <row r="12" spans="1:7" ht="24.95" customHeight="1" x14ac:dyDescent="0.25">
      <c r="A12" s="74"/>
      <c r="B12" s="95" t="s">
        <v>68</v>
      </c>
      <c r="C12" s="95"/>
      <c r="D12" s="95"/>
      <c r="E12" s="95"/>
      <c r="F12" s="95"/>
      <c r="G12" s="96"/>
    </row>
    <row r="13" spans="1:7" ht="15" customHeight="1" x14ac:dyDescent="0.3">
      <c r="A13" s="27" t="s">
        <v>1</v>
      </c>
      <c r="B13" s="45">
        <v>6956</v>
      </c>
      <c r="C13" s="45">
        <v>5995</v>
      </c>
      <c r="D13" s="45">
        <v>6612</v>
      </c>
      <c r="E13" s="45">
        <v>6318</v>
      </c>
      <c r="F13" s="45">
        <v>7701</v>
      </c>
      <c r="G13" s="46">
        <f>SUM(G14:G39)</f>
        <v>8281</v>
      </c>
    </row>
    <row r="14" spans="1:7" ht="15" customHeight="1" x14ac:dyDescent="0.3">
      <c r="A14" s="33" t="s">
        <v>2</v>
      </c>
      <c r="B14" s="47">
        <v>154</v>
      </c>
      <c r="C14" s="47">
        <v>164</v>
      </c>
      <c r="D14" s="47">
        <v>193</v>
      </c>
      <c r="E14" s="47">
        <v>186</v>
      </c>
      <c r="F14" s="47">
        <v>189</v>
      </c>
      <c r="G14" s="48">
        <v>232</v>
      </c>
    </row>
    <row r="15" spans="1:7" ht="15" customHeight="1" x14ac:dyDescent="0.3">
      <c r="A15" s="33" t="s">
        <v>3</v>
      </c>
      <c r="B15" s="47">
        <v>253</v>
      </c>
      <c r="C15" s="47">
        <v>248</v>
      </c>
      <c r="D15" s="47">
        <v>251</v>
      </c>
      <c r="E15" s="47">
        <v>212</v>
      </c>
      <c r="F15" s="47">
        <v>261</v>
      </c>
      <c r="G15" s="48">
        <v>292</v>
      </c>
    </row>
    <row r="16" spans="1:7" ht="15" customHeight="1" x14ac:dyDescent="0.3">
      <c r="A16" s="33" t="s">
        <v>4</v>
      </c>
      <c r="B16" s="47">
        <v>0</v>
      </c>
      <c r="C16" s="47">
        <v>0</v>
      </c>
      <c r="D16" s="47">
        <v>0</v>
      </c>
      <c r="E16" s="47">
        <v>1</v>
      </c>
      <c r="F16" s="47">
        <v>0</v>
      </c>
      <c r="G16" s="48">
        <v>0</v>
      </c>
    </row>
    <row r="17" spans="1:7" ht="15" customHeight="1" x14ac:dyDescent="0.3">
      <c r="A17" s="33" t="s">
        <v>5</v>
      </c>
      <c r="B17" s="47">
        <v>151</v>
      </c>
      <c r="C17" s="47">
        <v>95</v>
      </c>
      <c r="D17" s="47">
        <v>76</v>
      </c>
      <c r="E17" s="47">
        <v>55</v>
      </c>
      <c r="F17" s="47">
        <v>44</v>
      </c>
      <c r="G17" s="48">
        <v>60</v>
      </c>
    </row>
    <row r="18" spans="1:7" ht="15" customHeight="1" x14ac:dyDescent="0.3">
      <c r="A18" s="33" t="s">
        <v>6</v>
      </c>
      <c r="B18" s="47">
        <v>0</v>
      </c>
      <c r="C18" s="47">
        <v>0</v>
      </c>
      <c r="D18" s="47">
        <v>0</v>
      </c>
      <c r="E18" s="47">
        <v>1</v>
      </c>
      <c r="F18" s="47">
        <v>0</v>
      </c>
      <c r="G18" s="48">
        <v>0</v>
      </c>
    </row>
    <row r="19" spans="1:7" ht="15" customHeight="1" x14ac:dyDescent="0.3">
      <c r="A19" s="33" t="s">
        <v>7</v>
      </c>
      <c r="B19" s="47">
        <v>122</v>
      </c>
      <c r="C19" s="47">
        <v>70</v>
      </c>
      <c r="D19" s="47">
        <v>48</v>
      </c>
      <c r="E19" s="47">
        <v>71</v>
      </c>
      <c r="F19" s="47">
        <v>63</v>
      </c>
      <c r="G19" s="48">
        <v>84</v>
      </c>
    </row>
    <row r="20" spans="1:7" ht="15" customHeight="1" x14ac:dyDescent="0.3">
      <c r="A20" s="33" t="s">
        <v>8</v>
      </c>
      <c r="B20" s="47">
        <v>168</v>
      </c>
      <c r="C20" s="47">
        <v>155</v>
      </c>
      <c r="D20" s="47">
        <v>131</v>
      </c>
      <c r="E20" s="47">
        <v>130</v>
      </c>
      <c r="F20" s="47">
        <v>157</v>
      </c>
      <c r="G20" s="48">
        <v>152</v>
      </c>
    </row>
    <row r="21" spans="1:7" ht="15" customHeight="1" x14ac:dyDescent="0.3">
      <c r="A21" s="33" t="s">
        <v>9</v>
      </c>
      <c r="B21" s="47">
        <v>83</v>
      </c>
      <c r="C21" s="47">
        <v>66</v>
      </c>
      <c r="D21" s="47">
        <v>59</v>
      </c>
      <c r="E21" s="47">
        <v>61</v>
      </c>
      <c r="F21" s="47">
        <v>71</v>
      </c>
      <c r="G21" s="48">
        <v>76</v>
      </c>
    </row>
    <row r="22" spans="1:7" ht="15" customHeight="1" x14ac:dyDescent="0.3">
      <c r="A22" s="33" t="s">
        <v>10</v>
      </c>
      <c r="B22" s="47">
        <v>86</v>
      </c>
      <c r="C22" s="47">
        <v>98</v>
      </c>
      <c r="D22" s="47">
        <v>129</v>
      </c>
      <c r="E22" s="47">
        <v>143</v>
      </c>
      <c r="F22" s="47">
        <v>181</v>
      </c>
      <c r="G22" s="48">
        <f>16+5+131+22+15</f>
        <v>189</v>
      </c>
    </row>
    <row r="23" spans="1:7" ht="15" customHeight="1" x14ac:dyDescent="0.3">
      <c r="A23" s="33" t="s">
        <v>11</v>
      </c>
      <c r="B23" s="47">
        <v>172</v>
      </c>
      <c r="C23" s="47">
        <v>128</v>
      </c>
      <c r="D23" s="47">
        <v>159</v>
      </c>
      <c r="E23" s="47">
        <v>149</v>
      </c>
      <c r="F23" s="47">
        <v>141</v>
      </c>
      <c r="G23" s="48">
        <v>188</v>
      </c>
    </row>
    <row r="24" spans="1:7" ht="15" customHeight="1" x14ac:dyDescent="0.3">
      <c r="A24" s="33" t="s">
        <v>12</v>
      </c>
      <c r="B24" s="47">
        <v>9</v>
      </c>
      <c r="C24" s="47">
        <v>7</v>
      </c>
      <c r="D24" s="47">
        <v>18</v>
      </c>
      <c r="E24" s="47">
        <v>14</v>
      </c>
      <c r="F24" s="47">
        <v>16</v>
      </c>
      <c r="G24" s="48">
        <v>11</v>
      </c>
    </row>
    <row r="25" spans="1:7" ht="15" customHeight="1" x14ac:dyDescent="0.3">
      <c r="A25" s="33" t="s">
        <v>13</v>
      </c>
      <c r="B25" s="47">
        <v>306</v>
      </c>
      <c r="C25" s="47">
        <v>289</v>
      </c>
      <c r="D25" s="47">
        <v>331</v>
      </c>
      <c r="E25" s="47">
        <v>253</v>
      </c>
      <c r="F25" s="47">
        <v>245</v>
      </c>
      <c r="G25" s="48">
        <v>292</v>
      </c>
    </row>
    <row r="26" spans="1:7" ht="15" customHeight="1" x14ac:dyDescent="0.3">
      <c r="A26" s="33" t="s">
        <v>14</v>
      </c>
      <c r="B26" s="47">
        <v>5</v>
      </c>
      <c r="C26" s="47">
        <v>3</v>
      </c>
      <c r="D26" s="47">
        <v>4</v>
      </c>
      <c r="E26" s="47">
        <v>5</v>
      </c>
      <c r="F26" s="47">
        <v>6</v>
      </c>
      <c r="G26" s="48">
        <v>7</v>
      </c>
    </row>
    <row r="27" spans="1:7" ht="15" customHeight="1" x14ac:dyDescent="0.3">
      <c r="A27" s="33" t="s">
        <v>15</v>
      </c>
      <c r="B27" s="47">
        <v>33</v>
      </c>
      <c r="C27" s="47">
        <v>47</v>
      </c>
      <c r="D27" s="47">
        <v>47</v>
      </c>
      <c r="E27" s="47">
        <v>49</v>
      </c>
      <c r="F27" s="47">
        <v>59</v>
      </c>
      <c r="G27" s="48">
        <v>37</v>
      </c>
    </row>
    <row r="28" spans="1:7" ht="15" customHeight="1" x14ac:dyDescent="0.3">
      <c r="A28" s="33" t="s">
        <v>16</v>
      </c>
      <c r="B28" s="47">
        <v>297</v>
      </c>
      <c r="C28" s="47">
        <v>369</v>
      </c>
      <c r="D28" s="47">
        <v>401</v>
      </c>
      <c r="E28" s="47">
        <v>402</v>
      </c>
      <c r="F28" s="47">
        <v>407</v>
      </c>
      <c r="G28" s="48">
        <v>473</v>
      </c>
    </row>
    <row r="29" spans="1:7" ht="15" customHeight="1" x14ac:dyDescent="0.3">
      <c r="A29" s="33" t="s">
        <v>17</v>
      </c>
      <c r="B29" s="47">
        <v>396</v>
      </c>
      <c r="C29" s="47">
        <v>437</v>
      </c>
      <c r="D29" s="47">
        <v>458</v>
      </c>
      <c r="E29" s="47">
        <v>344</v>
      </c>
      <c r="F29" s="47">
        <v>403</v>
      </c>
      <c r="G29" s="48">
        <v>496</v>
      </c>
    </row>
    <row r="30" spans="1:7" ht="15" customHeight="1" x14ac:dyDescent="0.3">
      <c r="A30" s="33" t="s">
        <v>18</v>
      </c>
      <c r="B30" s="47">
        <v>1</v>
      </c>
      <c r="C30" s="47">
        <v>2</v>
      </c>
      <c r="D30" s="47">
        <v>806</v>
      </c>
      <c r="E30" s="47">
        <v>527</v>
      </c>
      <c r="F30" s="47">
        <v>710</v>
      </c>
      <c r="G30" s="48">
        <v>14</v>
      </c>
    </row>
    <row r="31" spans="1:7" ht="15" customHeight="1" x14ac:dyDescent="0.3">
      <c r="A31" s="33" t="s">
        <v>19</v>
      </c>
      <c r="B31" s="47">
        <v>404</v>
      </c>
      <c r="C31" s="47">
        <v>300</v>
      </c>
      <c r="D31" s="47">
        <v>345</v>
      </c>
      <c r="E31" s="47">
        <v>688</v>
      </c>
      <c r="F31" s="47">
        <v>502</v>
      </c>
      <c r="G31" s="48">
        <v>543</v>
      </c>
    </row>
    <row r="32" spans="1:7" ht="15" customHeight="1" x14ac:dyDescent="0.3">
      <c r="A32" s="33" t="s">
        <v>20</v>
      </c>
      <c r="B32" s="47">
        <v>52</v>
      </c>
      <c r="C32" s="47">
        <v>33</v>
      </c>
      <c r="D32" s="47">
        <v>1015</v>
      </c>
      <c r="E32" s="47">
        <v>960</v>
      </c>
      <c r="F32" s="49">
        <v>1121</v>
      </c>
      <c r="G32" s="48">
        <v>35</v>
      </c>
    </row>
    <row r="33" spans="1:7" ht="15" customHeight="1" x14ac:dyDescent="0.3">
      <c r="A33" s="33" t="s">
        <v>21</v>
      </c>
      <c r="B33" s="47">
        <v>25</v>
      </c>
      <c r="C33" s="47">
        <v>7</v>
      </c>
      <c r="D33" s="47">
        <v>30</v>
      </c>
      <c r="E33" s="47">
        <v>30</v>
      </c>
      <c r="F33" s="47">
        <v>22</v>
      </c>
      <c r="G33" s="48">
        <v>8</v>
      </c>
    </row>
    <row r="34" spans="1:7" ht="15" customHeight="1" x14ac:dyDescent="0.3">
      <c r="A34" s="27" t="s">
        <v>22</v>
      </c>
      <c r="B34" s="47"/>
      <c r="C34" s="47"/>
      <c r="D34" s="47"/>
      <c r="E34" s="47"/>
      <c r="F34" s="47"/>
      <c r="G34" s="48"/>
    </row>
    <row r="35" spans="1:7" ht="15" customHeight="1" x14ac:dyDescent="0.3">
      <c r="A35" s="33" t="s">
        <v>23</v>
      </c>
      <c r="B35" s="47">
        <v>1039</v>
      </c>
      <c r="C35" s="47">
        <v>628</v>
      </c>
      <c r="D35" s="47">
        <v>806</v>
      </c>
      <c r="E35" s="47">
        <v>527</v>
      </c>
      <c r="F35" s="47">
        <v>710</v>
      </c>
      <c r="G35" s="48">
        <v>640</v>
      </c>
    </row>
    <row r="36" spans="1:7" ht="15" customHeight="1" x14ac:dyDescent="0.3">
      <c r="A36" s="33" t="s">
        <v>24</v>
      </c>
      <c r="B36" s="47">
        <v>317</v>
      </c>
      <c r="C36" s="47">
        <v>233</v>
      </c>
      <c r="D36" s="47">
        <v>345</v>
      </c>
      <c r="E36" s="47">
        <v>688</v>
      </c>
      <c r="F36" s="47">
        <v>502</v>
      </c>
      <c r="G36" s="48">
        <v>480</v>
      </c>
    </row>
    <row r="37" spans="1:7" ht="15" customHeight="1" x14ac:dyDescent="0.3">
      <c r="A37" s="33" t="s">
        <v>25</v>
      </c>
      <c r="B37" s="47">
        <v>830</v>
      </c>
      <c r="C37" s="47">
        <v>706</v>
      </c>
      <c r="D37" s="47">
        <v>1015</v>
      </c>
      <c r="E37" s="47">
        <v>960</v>
      </c>
      <c r="F37" s="49">
        <v>1121</v>
      </c>
      <c r="G37" s="48">
        <v>1265</v>
      </c>
    </row>
    <row r="38" spans="1:7" ht="15" customHeight="1" x14ac:dyDescent="0.3">
      <c r="A38" s="33" t="s">
        <v>26</v>
      </c>
      <c r="B38" s="47">
        <v>48</v>
      </c>
      <c r="C38" s="47">
        <v>68</v>
      </c>
      <c r="D38" s="47">
        <v>30</v>
      </c>
      <c r="E38" s="47">
        <v>30</v>
      </c>
      <c r="F38" s="47">
        <v>22</v>
      </c>
      <c r="G38" s="48">
        <v>17</v>
      </c>
    </row>
    <row r="39" spans="1:7" ht="15" customHeight="1" x14ac:dyDescent="0.3">
      <c r="A39" s="33" t="s">
        <v>27</v>
      </c>
      <c r="B39" s="47">
        <v>2005</v>
      </c>
      <c r="C39" s="47">
        <v>1842</v>
      </c>
      <c r="D39" s="47">
        <v>1760</v>
      </c>
      <c r="E39" s="49">
        <v>1599</v>
      </c>
      <c r="F39" s="49">
        <v>2509</v>
      </c>
      <c r="G39" s="48">
        <f>2656+34</f>
        <v>2690</v>
      </c>
    </row>
    <row r="40" spans="1:7" ht="24.95" customHeight="1" x14ac:dyDescent="0.25">
      <c r="A40" s="56"/>
      <c r="B40" s="99" t="s">
        <v>66</v>
      </c>
      <c r="C40" s="99"/>
      <c r="D40" s="99"/>
      <c r="E40" s="99"/>
      <c r="F40" s="99"/>
      <c r="G40" s="100"/>
    </row>
    <row r="41" spans="1:7" ht="15" customHeight="1" x14ac:dyDescent="0.3">
      <c r="A41" s="27" t="s">
        <v>1</v>
      </c>
      <c r="B41" s="45">
        <v>5526</v>
      </c>
      <c r="C41" s="45">
        <v>6369</v>
      </c>
      <c r="D41" s="45">
        <v>6382</v>
      </c>
      <c r="E41" s="45">
        <v>6822</v>
      </c>
      <c r="F41" s="45">
        <v>6444</v>
      </c>
      <c r="G41" s="46">
        <f>SUM(G42:G67)</f>
        <v>6272</v>
      </c>
    </row>
    <row r="42" spans="1:7" ht="15" customHeight="1" x14ac:dyDescent="0.3">
      <c r="A42" s="33" t="s">
        <v>2</v>
      </c>
      <c r="B42" s="47">
        <v>127</v>
      </c>
      <c r="C42" s="47">
        <v>134</v>
      </c>
      <c r="D42" s="47">
        <v>121</v>
      </c>
      <c r="E42" s="47">
        <v>113</v>
      </c>
      <c r="F42" s="47">
        <v>148</v>
      </c>
      <c r="G42" s="48">
        <v>141</v>
      </c>
    </row>
    <row r="43" spans="1:7" ht="15" customHeight="1" x14ac:dyDescent="0.3">
      <c r="A43" s="33" t="s">
        <v>3</v>
      </c>
      <c r="B43" s="47">
        <v>203</v>
      </c>
      <c r="C43" s="47">
        <v>184</v>
      </c>
      <c r="D43" s="47">
        <v>133</v>
      </c>
      <c r="E43" s="47">
        <v>173</v>
      </c>
      <c r="F43" s="47">
        <v>191</v>
      </c>
      <c r="G43" s="48">
        <v>163</v>
      </c>
    </row>
    <row r="44" spans="1:7" ht="15" customHeight="1" x14ac:dyDescent="0.3">
      <c r="A44" s="33" t="s">
        <v>4</v>
      </c>
      <c r="B44" s="47">
        <v>0</v>
      </c>
      <c r="C44" s="47">
        <v>0</v>
      </c>
      <c r="D44" s="47">
        <v>2</v>
      </c>
      <c r="E44" s="47">
        <v>4</v>
      </c>
      <c r="F44" s="47">
        <v>1</v>
      </c>
      <c r="G44" s="48">
        <v>2</v>
      </c>
    </row>
    <row r="45" spans="1:7" ht="15" customHeight="1" x14ac:dyDescent="0.3">
      <c r="A45" s="33" t="s">
        <v>5</v>
      </c>
      <c r="B45" s="47">
        <v>59</v>
      </c>
      <c r="C45" s="47">
        <v>35</v>
      </c>
      <c r="D45" s="47">
        <v>24</v>
      </c>
      <c r="E45" s="47">
        <v>35</v>
      </c>
      <c r="F45" s="47">
        <v>28</v>
      </c>
      <c r="G45" s="48">
        <v>53</v>
      </c>
    </row>
    <row r="46" spans="1:7" ht="15" customHeight="1" x14ac:dyDescent="0.3">
      <c r="A46" s="33" t="s">
        <v>6</v>
      </c>
      <c r="B46" s="47">
        <v>2</v>
      </c>
      <c r="C46" s="47">
        <v>0</v>
      </c>
      <c r="D46" s="47">
        <v>3</v>
      </c>
      <c r="E46" s="47">
        <v>0</v>
      </c>
      <c r="F46" s="47">
        <v>1</v>
      </c>
      <c r="G46" s="48">
        <v>0</v>
      </c>
    </row>
    <row r="47" spans="1:7" ht="15" customHeight="1" x14ac:dyDescent="0.3">
      <c r="A47" s="33" t="s">
        <v>7</v>
      </c>
      <c r="B47" s="47">
        <v>84</v>
      </c>
      <c r="C47" s="47">
        <v>46</v>
      </c>
      <c r="D47" s="47">
        <v>36</v>
      </c>
      <c r="E47" s="47">
        <v>62</v>
      </c>
      <c r="F47" s="47">
        <v>76</v>
      </c>
      <c r="G47" s="48">
        <v>69</v>
      </c>
    </row>
    <row r="48" spans="1:7" ht="15" customHeight="1" x14ac:dyDescent="0.3">
      <c r="A48" s="33" t="s">
        <v>8</v>
      </c>
      <c r="B48" s="47">
        <v>106</v>
      </c>
      <c r="C48" s="47">
        <v>78</v>
      </c>
      <c r="D48" s="47">
        <v>99</v>
      </c>
      <c r="E48" s="47">
        <v>136</v>
      </c>
      <c r="F48" s="47">
        <v>119</v>
      </c>
      <c r="G48" s="48">
        <v>144</v>
      </c>
    </row>
    <row r="49" spans="1:7" ht="15" customHeight="1" x14ac:dyDescent="0.3">
      <c r="A49" s="33" t="s">
        <v>9</v>
      </c>
      <c r="B49" s="47">
        <v>43</v>
      </c>
      <c r="C49" s="47">
        <v>53</v>
      </c>
      <c r="D49" s="47">
        <v>42</v>
      </c>
      <c r="E49" s="47">
        <v>73</v>
      </c>
      <c r="F49" s="47">
        <v>68</v>
      </c>
      <c r="G49" s="48">
        <v>76</v>
      </c>
    </row>
    <row r="50" spans="1:7" ht="15" customHeight="1" x14ac:dyDescent="0.3">
      <c r="A50" s="33" t="s">
        <v>10</v>
      </c>
      <c r="B50" s="47">
        <v>55</v>
      </c>
      <c r="C50" s="47">
        <v>67</v>
      </c>
      <c r="D50" s="47">
        <v>77</v>
      </c>
      <c r="E50" s="47">
        <v>195</v>
      </c>
      <c r="F50" s="47">
        <v>176</v>
      </c>
      <c r="G50" s="48">
        <f>10+8+206+14+21</f>
        <v>259</v>
      </c>
    </row>
    <row r="51" spans="1:7" ht="15" customHeight="1" x14ac:dyDescent="0.3">
      <c r="A51" s="33" t="s">
        <v>11</v>
      </c>
      <c r="B51" s="47">
        <v>79</v>
      </c>
      <c r="C51" s="47">
        <v>62</v>
      </c>
      <c r="D51" s="47">
        <v>81</v>
      </c>
      <c r="E51" s="47">
        <v>121</v>
      </c>
      <c r="F51" s="47">
        <v>100</v>
      </c>
      <c r="G51" s="48">
        <v>155</v>
      </c>
    </row>
    <row r="52" spans="1:7" ht="15" customHeight="1" x14ac:dyDescent="0.3">
      <c r="A52" s="33" t="s">
        <v>12</v>
      </c>
      <c r="B52" s="47">
        <v>9</v>
      </c>
      <c r="C52" s="47">
        <v>10</v>
      </c>
      <c r="D52" s="47">
        <v>10</v>
      </c>
      <c r="E52" s="47">
        <v>24</v>
      </c>
      <c r="F52" s="47">
        <v>18</v>
      </c>
      <c r="G52" s="48">
        <v>31</v>
      </c>
    </row>
    <row r="53" spans="1:7" ht="15" customHeight="1" x14ac:dyDescent="0.3">
      <c r="A53" s="33" t="s">
        <v>13</v>
      </c>
      <c r="B53" s="47">
        <v>174</v>
      </c>
      <c r="C53" s="47">
        <v>143</v>
      </c>
      <c r="D53" s="47">
        <v>146</v>
      </c>
      <c r="E53" s="47">
        <v>173</v>
      </c>
      <c r="F53" s="47">
        <v>144</v>
      </c>
      <c r="G53" s="48">
        <v>149</v>
      </c>
    </row>
    <row r="54" spans="1:7" ht="15" customHeight="1" x14ac:dyDescent="0.3">
      <c r="A54" s="33" t="s">
        <v>14</v>
      </c>
      <c r="B54" s="47">
        <v>2</v>
      </c>
      <c r="C54" s="47">
        <v>0</v>
      </c>
      <c r="D54" s="47">
        <v>0</v>
      </c>
      <c r="E54" s="47">
        <v>0</v>
      </c>
      <c r="F54" s="47">
        <v>2</v>
      </c>
      <c r="G54" s="48">
        <v>1</v>
      </c>
    </row>
    <row r="55" spans="1:7" ht="15" customHeight="1" x14ac:dyDescent="0.3">
      <c r="A55" s="33" t="s">
        <v>15</v>
      </c>
      <c r="B55" s="47">
        <v>23</v>
      </c>
      <c r="C55" s="47">
        <v>28</v>
      </c>
      <c r="D55" s="47">
        <v>36</v>
      </c>
      <c r="E55" s="47">
        <v>24</v>
      </c>
      <c r="F55" s="47">
        <v>22</v>
      </c>
      <c r="G55" s="48">
        <v>32</v>
      </c>
    </row>
    <row r="56" spans="1:7" ht="15" customHeight="1" x14ac:dyDescent="0.3">
      <c r="A56" s="33" t="s">
        <v>16</v>
      </c>
      <c r="B56" s="47">
        <v>117</v>
      </c>
      <c r="C56" s="47">
        <v>91</v>
      </c>
      <c r="D56" s="47">
        <v>62</v>
      </c>
      <c r="E56" s="47">
        <v>76</v>
      </c>
      <c r="F56" s="47">
        <v>93</v>
      </c>
      <c r="G56" s="48">
        <v>69</v>
      </c>
    </row>
    <row r="57" spans="1:7" ht="15" customHeight="1" x14ac:dyDescent="0.3">
      <c r="A57" s="33" t="s">
        <v>17</v>
      </c>
      <c r="B57" s="47">
        <v>200</v>
      </c>
      <c r="C57" s="47">
        <v>146</v>
      </c>
      <c r="D57" s="47">
        <v>165</v>
      </c>
      <c r="E57" s="47">
        <v>252</v>
      </c>
      <c r="F57" s="47">
        <v>292</v>
      </c>
      <c r="G57" s="48">
        <v>265</v>
      </c>
    </row>
    <row r="58" spans="1:7" ht="15" customHeight="1" x14ac:dyDescent="0.3">
      <c r="A58" s="33" t="s">
        <v>18</v>
      </c>
      <c r="B58" s="47">
        <v>2</v>
      </c>
      <c r="C58" s="47">
        <v>2</v>
      </c>
      <c r="D58" s="47">
        <v>1</v>
      </c>
      <c r="E58" s="47">
        <v>10</v>
      </c>
      <c r="F58" s="47">
        <v>20</v>
      </c>
      <c r="G58" s="48">
        <v>18</v>
      </c>
    </row>
    <row r="59" spans="1:7" ht="15" customHeight="1" x14ac:dyDescent="0.3">
      <c r="A59" s="33" t="s">
        <v>19</v>
      </c>
      <c r="B59" s="47">
        <v>295</v>
      </c>
      <c r="C59" s="47">
        <v>248</v>
      </c>
      <c r="D59" s="47">
        <v>154</v>
      </c>
      <c r="E59" s="47">
        <v>95</v>
      </c>
      <c r="F59" s="47">
        <v>131</v>
      </c>
      <c r="G59" s="48">
        <v>197</v>
      </c>
    </row>
    <row r="60" spans="1:7" ht="15" customHeight="1" x14ac:dyDescent="0.3">
      <c r="A60" s="33" t="s">
        <v>20</v>
      </c>
      <c r="B60" s="47">
        <v>21</v>
      </c>
      <c r="C60" s="47">
        <v>30</v>
      </c>
      <c r="D60" s="47">
        <v>24</v>
      </c>
      <c r="E60" s="47">
        <v>24</v>
      </c>
      <c r="F60" s="47">
        <v>49</v>
      </c>
      <c r="G60" s="48">
        <v>50</v>
      </c>
    </row>
    <row r="61" spans="1:7" ht="15" customHeight="1" x14ac:dyDescent="0.3">
      <c r="A61" s="33" t="s">
        <v>21</v>
      </c>
      <c r="B61" s="47">
        <v>12</v>
      </c>
      <c r="C61" s="47">
        <v>12</v>
      </c>
      <c r="D61" s="47">
        <v>4</v>
      </c>
      <c r="E61" s="47">
        <v>14</v>
      </c>
      <c r="F61" s="47">
        <v>17</v>
      </c>
      <c r="G61" s="48">
        <v>17</v>
      </c>
    </row>
    <row r="62" spans="1:7" ht="15" customHeight="1" x14ac:dyDescent="0.3">
      <c r="A62" s="27" t="s">
        <v>22</v>
      </c>
      <c r="B62" s="47"/>
      <c r="C62" s="47"/>
      <c r="D62" s="47"/>
      <c r="E62" s="47"/>
      <c r="F62" s="47"/>
      <c r="G62" s="48"/>
    </row>
    <row r="63" spans="1:7" ht="15" customHeight="1" x14ac:dyDescent="0.3">
      <c r="A63" s="33" t="s">
        <v>23</v>
      </c>
      <c r="B63" s="47">
        <v>488</v>
      </c>
      <c r="C63" s="47">
        <v>456</v>
      </c>
      <c r="D63" s="47">
        <v>751</v>
      </c>
      <c r="E63" s="47">
        <v>418</v>
      </c>
      <c r="F63" s="47">
        <v>689</v>
      </c>
      <c r="G63" s="48">
        <v>653</v>
      </c>
    </row>
    <row r="64" spans="1:7" ht="15" customHeight="1" x14ac:dyDescent="0.3">
      <c r="A64" s="33" t="s">
        <v>24</v>
      </c>
      <c r="B64" s="47">
        <v>148</v>
      </c>
      <c r="C64" s="47">
        <v>229</v>
      </c>
      <c r="D64" s="47">
        <v>226</v>
      </c>
      <c r="E64" s="47">
        <v>355</v>
      </c>
      <c r="F64" s="47">
        <v>119</v>
      </c>
      <c r="G64" s="48">
        <v>126</v>
      </c>
    </row>
    <row r="65" spans="1:7" ht="15" customHeight="1" x14ac:dyDescent="0.3">
      <c r="A65" s="33" t="s">
        <v>25</v>
      </c>
      <c r="B65" s="47">
        <v>1107</v>
      </c>
      <c r="C65" s="47">
        <v>1440</v>
      </c>
      <c r="D65" s="47">
        <v>1360</v>
      </c>
      <c r="E65" s="49">
        <v>1401</v>
      </c>
      <c r="F65" s="49">
        <v>1541</v>
      </c>
      <c r="G65" s="48">
        <v>1128</v>
      </c>
    </row>
    <row r="66" spans="1:7" ht="15" customHeight="1" x14ac:dyDescent="0.3">
      <c r="A66" s="33" t="s">
        <v>26</v>
      </c>
      <c r="B66" s="47">
        <v>375</v>
      </c>
      <c r="C66" s="47">
        <v>682</v>
      </c>
      <c r="D66" s="47">
        <v>160</v>
      </c>
      <c r="E66" s="47">
        <v>255</v>
      </c>
      <c r="F66" s="47">
        <v>366</v>
      </c>
      <c r="G66" s="48">
        <v>481</v>
      </c>
    </row>
    <row r="67" spans="1:7" ht="15" customHeight="1" x14ac:dyDescent="0.3">
      <c r="A67" s="60" t="s">
        <v>27</v>
      </c>
      <c r="B67" s="53">
        <v>1795</v>
      </c>
      <c r="C67" s="53">
        <v>2193</v>
      </c>
      <c r="D67" s="53">
        <v>2665</v>
      </c>
      <c r="E67" s="54">
        <v>2789</v>
      </c>
      <c r="F67" s="54">
        <v>2033</v>
      </c>
      <c r="G67" s="57">
        <f>1976+17</f>
        <v>1993</v>
      </c>
    </row>
    <row r="68" spans="1:7" ht="15.75" x14ac:dyDescent="0.25">
      <c r="A68" s="98" t="s">
        <v>69</v>
      </c>
      <c r="B68" s="98"/>
      <c r="C68" s="98"/>
      <c r="D68" s="98"/>
      <c r="E68" s="98"/>
      <c r="F68" s="98"/>
      <c r="G68" s="98"/>
    </row>
    <row r="69" spans="1:7" x14ac:dyDescent="0.25">
      <c r="A69" s="75"/>
      <c r="B69" s="75"/>
      <c r="C69" s="75"/>
      <c r="D69" s="75"/>
      <c r="E69" s="75"/>
      <c r="F69" s="75"/>
      <c r="G69" s="75"/>
    </row>
    <row r="70" spans="1:7" x14ac:dyDescent="0.25">
      <c r="A70" s="75"/>
      <c r="B70" s="75"/>
      <c r="C70" s="75"/>
      <c r="D70" s="75"/>
      <c r="E70" s="75"/>
      <c r="F70" s="75"/>
      <c r="G70" s="75"/>
    </row>
    <row r="71" spans="1:7" x14ac:dyDescent="0.25">
      <c r="A71" s="75"/>
      <c r="B71" s="75"/>
      <c r="C71" s="75"/>
      <c r="D71" s="75"/>
      <c r="E71" s="75"/>
      <c r="F71" s="75"/>
      <c r="G71" s="75"/>
    </row>
    <row r="72" spans="1:7" x14ac:dyDescent="0.25">
      <c r="A72" s="109" t="s">
        <v>101</v>
      </c>
      <c r="B72" s="97"/>
      <c r="C72" s="97"/>
      <c r="D72" s="97"/>
      <c r="E72" s="97"/>
      <c r="F72" s="97"/>
      <c r="G72" s="97"/>
    </row>
  </sheetData>
  <mergeCells count="7">
    <mergeCell ref="A72:G72"/>
    <mergeCell ref="A1:G1"/>
    <mergeCell ref="A5:G5"/>
    <mergeCell ref="A6:G6"/>
    <mergeCell ref="A68:G68"/>
    <mergeCell ref="B40:G40"/>
    <mergeCell ref="B12:G12"/>
  </mergeCells>
  <printOptions horizontalCentered="1"/>
  <pageMargins left="0.25" right="0.25" top="0.25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view="pageBreakPreview" topLeftCell="A36" zoomScale="115" zoomScaleNormal="100" zoomScaleSheetLayoutView="115" workbookViewId="0">
      <selection activeCell="A50" sqref="A50"/>
    </sheetView>
  </sheetViews>
  <sheetFormatPr defaultRowHeight="15" x14ac:dyDescent="0.25"/>
  <cols>
    <col min="1" max="1" width="30.7109375" style="1" customWidth="1"/>
    <col min="2" max="6" width="8.28515625" style="1" customWidth="1"/>
    <col min="7" max="12" width="8.7109375" style="1" customWidth="1"/>
    <col min="13" max="13" width="8.28515625" style="1" customWidth="1"/>
    <col min="14" max="16384" width="9.140625" style="1"/>
  </cols>
  <sheetData>
    <row r="1" spans="1:13" ht="15.9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.95" customHeight="1" x14ac:dyDescent="0.25">
      <c r="A2" s="25" t="s">
        <v>106</v>
      </c>
      <c r="B2" s="12"/>
      <c r="C2" s="26"/>
      <c r="D2" s="26"/>
      <c r="E2" s="26"/>
      <c r="F2" s="26"/>
      <c r="G2" s="11"/>
      <c r="H2" s="73"/>
      <c r="I2" s="73"/>
      <c r="J2" s="73"/>
      <c r="K2" s="73"/>
      <c r="L2" s="73"/>
      <c r="M2" s="13" t="s">
        <v>81</v>
      </c>
    </row>
    <row r="3" spans="1:13" ht="15.95" customHeight="1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3" ht="15.9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5.9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20.100000000000001" customHeight="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s="5" customFormat="1" ht="30" customHeight="1" x14ac:dyDescent="0.25">
      <c r="A7" s="92" t="s">
        <v>84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18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8" customHeight="1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3" ht="99.95" customHeight="1" x14ac:dyDescent="0.25">
      <c r="A12" s="104"/>
      <c r="B12" s="101"/>
      <c r="C12" s="101"/>
      <c r="D12" s="101"/>
      <c r="E12" s="101"/>
      <c r="F12" s="101"/>
      <c r="G12" s="81" t="s">
        <v>76</v>
      </c>
      <c r="H12" s="81" t="s">
        <v>71</v>
      </c>
      <c r="I12" s="101"/>
      <c r="J12" s="81" t="s">
        <v>73</v>
      </c>
      <c r="K12" s="81" t="s">
        <v>74</v>
      </c>
      <c r="L12" s="81" t="s">
        <v>75</v>
      </c>
      <c r="M12" s="81" t="s">
        <v>33</v>
      </c>
    </row>
    <row r="13" spans="1:13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3" s="10" customFormat="1" ht="24.95" customHeight="1" x14ac:dyDescent="0.25">
      <c r="A14" s="58" t="s">
        <v>34</v>
      </c>
      <c r="B14" s="61">
        <v>1444</v>
      </c>
      <c r="C14" s="61">
        <v>1770</v>
      </c>
      <c r="D14" s="61">
        <v>2789</v>
      </c>
      <c r="E14" s="62">
        <v>702</v>
      </c>
      <c r="F14" s="61">
        <v>2390</v>
      </c>
      <c r="G14" s="62">
        <v>466</v>
      </c>
      <c r="H14" s="61">
        <v>3630</v>
      </c>
      <c r="I14" s="62">
        <v>679</v>
      </c>
      <c r="J14" s="61">
        <v>9244</v>
      </c>
      <c r="K14" s="61">
        <v>9746</v>
      </c>
      <c r="L14" s="61">
        <v>1261</v>
      </c>
      <c r="M14" s="61">
        <v>3143</v>
      </c>
    </row>
    <row r="15" spans="1:13" s="10" customFormat="1" ht="24.95" customHeight="1" x14ac:dyDescent="0.25">
      <c r="A15" s="27" t="s">
        <v>35</v>
      </c>
      <c r="B15" s="63">
        <v>620</v>
      </c>
      <c r="C15" s="63">
        <v>472</v>
      </c>
      <c r="D15" s="64">
        <v>1576</v>
      </c>
      <c r="E15" s="63">
        <v>209</v>
      </c>
      <c r="F15" s="64">
        <v>1897</v>
      </c>
      <c r="G15" s="63">
        <v>378</v>
      </c>
      <c r="H15" s="64">
        <v>3302</v>
      </c>
      <c r="I15" s="63">
        <v>461</v>
      </c>
      <c r="J15" s="64">
        <v>3749</v>
      </c>
      <c r="K15" s="64">
        <v>5802</v>
      </c>
      <c r="L15" s="63">
        <v>363</v>
      </c>
      <c r="M15" s="64">
        <v>2314</v>
      </c>
    </row>
    <row r="16" spans="1:13" s="10" customFormat="1" ht="24.95" customHeight="1" x14ac:dyDescent="0.25">
      <c r="A16" s="27" t="s">
        <v>36</v>
      </c>
      <c r="B16" s="63">
        <v>253</v>
      </c>
      <c r="C16" s="63">
        <v>403</v>
      </c>
      <c r="D16" s="63">
        <v>287</v>
      </c>
      <c r="E16" s="63">
        <v>160</v>
      </c>
      <c r="F16" s="63">
        <v>190</v>
      </c>
      <c r="G16" s="63">
        <v>42</v>
      </c>
      <c r="H16" s="63">
        <v>125</v>
      </c>
      <c r="I16" s="63">
        <v>72</v>
      </c>
      <c r="J16" s="64">
        <v>2257</v>
      </c>
      <c r="K16" s="64">
        <v>1152</v>
      </c>
      <c r="L16" s="63">
        <v>222</v>
      </c>
      <c r="M16" s="63">
        <v>125</v>
      </c>
    </row>
    <row r="17" spans="1:13" s="11" customFormat="1" ht="24.95" customHeight="1" x14ac:dyDescent="0.25">
      <c r="A17" s="33" t="s">
        <v>37</v>
      </c>
      <c r="B17" s="65">
        <v>21</v>
      </c>
      <c r="C17" s="65">
        <v>133</v>
      </c>
      <c r="D17" s="65">
        <v>53</v>
      </c>
      <c r="E17" s="65">
        <v>10</v>
      </c>
      <c r="F17" s="65">
        <v>17</v>
      </c>
      <c r="G17" s="65">
        <v>3</v>
      </c>
      <c r="H17" s="65">
        <v>10</v>
      </c>
      <c r="I17" s="65">
        <v>5</v>
      </c>
      <c r="J17" s="65">
        <v>393</v>
      </c>
      <c r="K17" s="65">
        <v>100</v>
      </c>
      <c r="L17" s="65">
        <v>16</v>
      </c>
      <c r="M17" s="65">
        <v>16</v>
      </c>
    </row>
    <row r="18" spans="1:13" s="11" customFormat="1" ht="24.95" customHeight="1" x14ac:dyDescent="0.25">
      <c r="A18" s="33" t="s">
        <v>38</v>
      </c>
      <c r="B18" s="65">
        <v>58</v>
      </c>
      <c r="C18" s="65">
        <v>0</v>
      </c>
      <c r="D18" s="65">
        <v>2</v>
      </c>
      <c r="E18" s="65">
        <v>64</v>
      </c>
      <c r="F18" s="65">
        <v>55</v>
      </c>
      <c r="G18" s="65">
        <v>0</v>
      </c>
      <c r="H18" s="65">
        <v>8</v>
      </c>
      <c r="I18" s="65">
        <v>8</v>
      </c>
      <c r="J18" s="65">
        <v>155</v>
      </c>
      <c r="K18" s="65">
        <v>227</v>
      </c>
      <c r="L18" s="65">
        <v>42</v>
      </c>
      <c r="M18" s="67" t="s">
        <v>40</v>
      </c>
    </row>
    <row r="19" spans="1:13" s="11" customFormat="1" ht="24.95" customHeight="1" x14ac:dyDescent="0.25">
      <c r="A19" s="33" t="s">
        <v>39</v>
      </c>
      <c r="B19" s="65">
        <v>46</v>
      </c>
      <c r="C19" s="65">
        <v>73</v>
      </c>
      <c r="D19" s="65">
        <v>100</v>
      </c>
      <c r="E19" s="65">
        <v>17</v>
      </c>
      <c r="F19" s="65">
        <v>53</v>
      </c>
      <c r="G19" s="65">
        <v>34</v>
      </c>
      <c r="H19" s="65">
        <v>75</v>
      </c>
      <c r="I19" s="65">
        <v>13</v>
      </c>
      <c r="J19" s="65">
        <v>487</v>
      </c>
      <c r="K19" s="65">
        <v>328</v>
      </c>
      <c r="L19" s="65">
        <v>85</v>
      </c>
      <c r="M19" s="65">
        <v>45</v>
      </c>
    </row>
    <row r="20" spans="1:13" s="11" customFormat="1" ht="24.95" customHeight="1" x14ac:dyDescent="0.25">
      <c r="A20" s="33" t="s">
        <v>41</v>
      </c>
      <c r="B20" s="65">
        <v>38</v>
      </c>
      <c r="C20" s="65">
        <v>52</v>
      </c>
      <c r="D20" s="65">
        <v>40</v>
      </c>
      <c r="E20" s="65">
        <v>25</v>
      </c>
      <c r="F20" s="65">
        <v>19</v>
      </c>
      <c r="G20" s="65">
        <v>5</v>
      </c>
      <c r="H20" s="65">
        <v>5</v>
      </c>
      <c r="I20" s="65">
        <v>19</v>
      </c>
      <c r="J20" s="65">
        <v>253</v>
      </c>
      <c r="K20" s="65">
        <v>113</v>
      </c>
      <c r="L20" s="65">
        <v>21</v>
      </c>
      <c r="M20" s="65">
        <v>19</v>
      </c>
    </row>
    <row r="21" spans="1:13" s="11" customFormat="1" ht="24.95" customHeight="1" x14ac:dyDescent="0.25">
      <c r="A21" s="33" t="s">
        <v>42</v>
      </c>
      <c r="B21" s="65">
        <v>16</v>
      </c>
      <c r="C21" s="65">
        <v>35</v>
      </c>
      <c r="D21" s="65">
        <v>30</v>
      </c>
      <c r="E21" s="65">
        <v>8</v>
      </c>
      <c r="F21" s="65">
        <v>6</v>
      </c>
      <c r="G21" s="65">
        <v>0</v>
      </c>
      <c r="H21" s="65">
        <v>13</v>
      </c>
      <c r="I21" s="65">
        <v>7</v>
      </c>
      <c r="J21" s="65">
        <v>193</v>
      </c>
      <c r="K21" s="65">
        <v>85</v>
      </c>
      <c r="L21" s="65">
        <v>6</v>
      </c>
      <c r="M21" s="65">
        <v>7</v>
      </c>
    </row>
    <row r="22" spans="1:13" s="11" customFormat="1" ht="24.95" customHeight="1" x14ac:dyDescent="0.25">
      <c r="A22" s="33" t="s">
        <v>43</v>
      </c>
      <c r="B22" s="65">
        <v>21</v>
      </c>
      <c r="C22" s="65">
        <v>41</v>
      </c>
      <c r="D22" s="65">
        <v>7</v>
      </c>
      <c r="E22" s="65">
        <v>9</v>
      </c>
      <c r="F22" s="65">
        <v>9</v>
      </c>
      <c r="G22" s="65">
        <v>0</v>
      </c>
      <c r="H22" s="65">
        <v>1</v>
      </c>
      <c r="I22" s="65">
        <v>1</v>
      </c>
      <c r="J22" s="65">
        <v>146</v>
      </c>
      <c r="K22" s="65">
        <v>73</v>
      </c>
      <c r="L22" s="65">
        <v>7</v>
      </c>
      <c r="M22" s="67" t="s">
        <v>40</v>
      </c>
    </row>
    <row r="23" spans="1:13" s="11" customFormat="1" ht="24.95" customHeight="1" x14ac:dyDescent="0.25">
      <c r="A23" s="33" t="s">
        <v>107</v>
      </c>
      <c r="B23" s="65">
        <v>11</v>
      </c>
      <c r="C23" s="65">
        <v>16</v>
      </c>
      <c r="D23" s="65">
        <v>18</v>
      </c>
      <c r="E23" s="65">
        <v>5</v>
      </c>
      <c r="F23" s="65">
        <v>5</v>
      </c>
      <c r="G23" s="65">
        <v>0</v>
      </c>
      <c r="H23" s="65">
        <v>6</v>
      </c>
      <c r="I23" s="65">
        <v>2</v>
      </c>
      <c r="J23" s="65">
        <v>159</v>
      </c>
      <c r="K23" s="65">
        <v>47</v>
      </c>
      <c r="L23" s="65">
        <v>3</v>
      </c>
      <c r="M23" s="67" t="s">
        <v>40</v>
      </c>
    </row>
    <row r="24" spans="1:13" s="11" customFormat="1" ht="24.95" customHeight="1" x14ac:dyDescent="0.25">
      <c r="A24" s="33" t="s">
        <v>70</v>
      </c>
      <c r="B24" s="65">
        <v>17</v>
      </c>
      <c r="C24" s="65">
        <v>6</v>
      </c>
      <c r="D24" s="65">
        <v>18</v>
      </c>
      <c r="E24" s="65">
        <v>3</v>
      </c>
      <c r="F24" s="65">
        <v>8</v>
      </c>
      <c r="G24" s="65">
        <v>0</v>
      </c>
      <c r="H24" s="65">
        <v>3</v>
      </c>
      <c r="I24" s="65">
        <v>2</v>
      </c>
      <c r="J24" s="65">
        <v>248</v>
      </c>
      <c r="K24" s="65">
        <v>63</v>
      </c>
      <c r="L24" s="65">
        <v>19</v>
      </c>
      <c r="M24" s="65">
        <v>5</v>
      </c>
    </row>
    <row r="25" spans="1:13" s="11" customFormat="1" ht="24.95" customHeight="1" x14ac:dyDescent="0.25">
      <c r="A25" s="33" t="s">
        <v>45</v>
      </c>
      <c r="B25" s="65">
        <v>25</v>
      </c>
      <c r="C25" s="65">
        <v>47</v>
      </c>
      <c r="D25" s="65">
        <v>19</v>
      </c>
      <c r="E25" s="65">
        <v>19</v>
      </c>
      <c r="F25" s="65">
        <v>18</v>
      </c>
      <c r="G25" s="65">
        <v>0</v>
      </c>
      <c r="H25" s="65">
        <v>4</v>
      </c>
      <c r="I25" s="65">
        <v>15</v>
      </c>
      <c r="J25" s="65">
        <v>223</v>
      </c>
      <c r="K25" s="65">
        <v>116</v>
      </c>
      <c r="L25" s="65">
        <v>23</v>
      </c>
      <c r="M25" s="65">
        <v>33</v>
      </c>
    </row>
    <row r="26" spans="1:13" s="11" customFormat="1" ht="24.95" customHeight="1" x14ac:dyDescent="0.25">
      <c r="A26" s="27" t="s">
        <v>46</v>
      </c>
      <c r="B26" s="63">
        <v>38</v>
      </c>
      <c r="C26" s="63">
        <v>109</v>
      </c>
      <c r="D26" s="63">
        <v>88</v>
      </c>
      <c r="E26" s="63">
        <v>7</v>
      </c>
      <c r="F26" s="63">
        <v>33</v>
      </c>
      <c r="G26" s="63">
        <v>4</v>
      </c>
      <c r="H26" s="63">
        <v>28</v>
      </c>
      <c r="I26" s="63">
        <v>21</v>
      </c>
      <c r="J26" s="63">
        <v>823</v>
      </c>
      <c r="K26" s="63">
        <v>278</v>
      </c>
      <c r="L26" s="63">
        <v>22</v>
      </c>
      <c r="M26" s="63">
        <v>208</v>
      </c>
    </row>
    <row r="27" spans="1:13" s="11" customFormat="1" ht="24.95" customHeight="1" x14ac:dyDescent="0.25">
      <c r="A27" s="33" t="s">
        <v>47</v>
      </c>
      <c r="B27" s="65">
        <v>14</v>
      </c>
      <c r="C27" s="65">
        <v>59</v>
      </c>
      <c r="D27" s="65">
        <v>53</v>
      </c>
      <c r="E27" s="65">
        <v>3</v>
      </c>
      <c r="F27" s="65">
        <v>20</v>
      </c>
      <c r="G27" s="65">
        <v>3</v>
      </c>
      <c r="H27" s="65">
        <v>21</v>
      </c>
      <c r="I27" s="65">
        <v>6</v>
      </c>
      <c r="J27" s="65">
        <v>485</v>
      </c>
      <c r="K27" s="65">
        <v>185</v>
      </c>
      <c r="L27" s="65">
        <v>15</v>
      </c>
      <c r="M27" s="65">
        <v>101</v>
      </c>
    </row>
    <row r="28" spans="1:13" s="11" customFormat="1" ht="24.95" customHeight="1" x14ac:dyDescent="0.25">
      <c r="A28" s="33" t="s">
        <v>48</v>
      </c>
      <c r="B28" s="65">
        <v>7</v>
      </c>
      <c r="C28" s="65">
        <v>11</v>
      </c>
      <c r="D28" s="65">
        <v>7</v>
      </c>
      <c r="E28" s="65">
        <v>3</v>
      </c>
      <c r="F28" s="65">
        <v>4</v>
      </c>
      <c r="G28" s="65">
        <v>0</v>
      </c>
      <c r="H28" s="65">
        <v>1</v>
      </c>
      <c r="I28" s="65">
        <v>6</v>
      </c>
      <c r="J28" s="65">
        <v>171</v>
      </c>
      <c r="K28" s="65">
        <v>27</v>
      </c>
      <c r="L28" s="65">
        <v>2</v>
      </c>
      <c r="M28" s="65">
        <v>46</v>
      </c>
    </row>
    <row r="29" spans="1:13" s="11" customFormat="1" ht="24.95" customHeight="1" x14ac:dyDescent="0.25">
      <c r="A29" s="33" t="s">
        <v>49</v>
      </c>
      <c r="B29" s="65">
        <v>17</v>
      </c>
      <c r="C29" s="65">
        <v>39</v>
      </c>
      <c r="D29" s="65">
        <v>28</v>
      </c>
      <c r="E29" s="65">
        <v>1</v>
      </c>
      <c r="F29" s="65">
        <v>9</v>
      </c>
      <c r="G29" s="65">
        <v>1</v>
      </c>
      <c r="H29" s="65">
        <v>6</v>
      </c>
      <c r="I29" s="65">
        <v>9</v>
      </c>
      <c r="J29" s="65">
        <v>167</v>
      </c>
      <c r="K29" s="65">
        <v>66</v>
      </c>
      <c r="L29" s="65">
        <v>5</v>
      </c>
      <c r="M29" s="65">
        <v>61</v>
      </c>
    </row>
    <row r="30" spans="1:13" s="11" customFormat="1" ht="24.95" customHeight="1" x14ac:dyDescent="0.25">
      <c r="A30" s="27" t="s">
        <v>50</v>
      </c>
      <c r="B30" s="63">
        <v>149</v>
      </c>
      <c r="C30" s="63">
        <v>252</v>
      </c>
      <c r="D30" s="63">
        <v>309</v>
      </c>
      <c r="E30" s="63">
        <v>151</v>
      </c>
      <c r="F30" s="63">
        <v>111</v>
      </c>
      <c r="G30" s="63">
        <v>14</v>
      </c>
      <c r="H30" s="63">
        <v>66</v>
      </c>
      <c r="I30" s="63">
        <v>51</v>
      </c>
      <c r="J30" s="63">
        <v>839</v>
      </c>
      <c r="K30" s="64">
        <v>1037</v>
      </c>
      <c r="L30" s="63">
        <v>316</v>
      </c>
      <c r="M30" s="63">
        <v>35</v>
      </c>
    </row>
    <row r="31" spans="1:13" s="11" customFormat="1" ht="24.95" customHeight="1" x14ac:dyDescent="0.25">
      <c r="A31" s="33" t="s">
        <v>51</v>
      </c>
      <c r="B31" s="65">
        <v>56</v>
      </c>
      <c r="C31" s="65">
        <v>81</v>
      </c>
      <c r="D31" s="65">
        <v>122</v>
      </c>
      <c r="E31" s="65">
        <v>75</v>
      </c>
      <c r="F31" s="65">
        <v>29</v>
      </c>
      <c r="G31" s="65">
        <v>4</v>
      </c>
      <c r="H31" s="65">
        <v>8</v>
      </c>
      <c r="I31" s="65">
        <v>20</v>
      </c>
      <c r="J31" s="65">
        <v>183</v>
      </c>
      <c r="K31" s="65">
        <v>254</v>
      </c>
      <c r="L31" s="65">
        <v>92</v>
      </c>
      <c r="M31" s="65">
        <v>1</v>
      </c>
    </row>
    <row r="32" spans="1:13" s="11" customFormat="1" ht="24.95" customHeight="1" x14ac:dyDescent="0.25">
      <c r="A32" s="33" t="s">
        <v>52</v>
      </c>
      <c r="B32" s="65">
        <v>55</v>
      </c>
      <c r="C32" s="65">
        <v>87</v>
      </c>
      <c r="D32" s="65">
        <v>106</v>
      </c>
      <c r="E32" s="65">
        <v>13</v>
      </c>
      <c r="F32" s="65">
        <v>30</v>
      </c>
      <c r="G32" s="65">
        <v>6</v>
      </c>
      <c r="H32" s="65">
        <v>10</v>
      </c>
      <c r="I32" s="65">
        <v>18</v>
      </c>
      <c r="J32" s="65">
        <v>412</v>
      </c>
      <c r="K32" s="65">
        <v>629</v>
      </c>
      <c r="L32" s="65">
        <v>126</v>
      </c>
      <c r="M32" s="65">
        <v>8</v>
      </c>
    </row>
    <row r="33" spans="1:13" s="11" customFormat="1" ht="24.95" customHeight="1" x14ac:dyDescent="0.25">
      <c r="A33" s="33" t="s">
        <v>53</v>
      </c>
      <c r="B33" s="65">
        <v>38</v>
      </c>
      <c r="C33" s="65">
        <v>84</v>
      </c>
      <c r="D33" s="65">
        <v>81</v>
      </c>
      <c r="E33" s="65">
        <v>63</v>
      </c>
      <c r="F33" s="65">
        <v>52</v>
      </c>
      <c r="G33" s="65">
        <v>4</v>
      </c>
      <c r="H33" s="65">
        <v>48</v>
      </c>
      <c r="I33" s="65">
        <v>13</v>
      </c>
      <c r="J33" s="65">
        <v>244</v>
      </c>
      <c r="K33" s="65">
        <v>154</v>
      </c>
      <c r="L33" s="65">
        <v>98</v>
      </c>
      <c r="M33" s="65">
        <v>26</v>
      </c>
    </row>
    <row r="34" spans="1:13" s="11" customFormat="1" ht="24.95" customHeight="1" x14ac:dyDescent="0.25">
      <c r="A34" s="27" t="s">
        <v>54</v>
      </c>
      <c r="B34" s="63">
        <v>257</v>
      </c>
      <c r="C34" s="63">
        <v>331</v>
      </c>
      <c r="D34" s="63">
        <v>355</v>
      </c>
      <c r="E34" s="63">
        <v>116</v>
      </c>
      <c r="F34" s="63">
        <v>73</v>
      </c>
      <c r="G34" s="63">
        <v>20</v>
      </c>
      <c r="H34" s="63">
        <v>72</v>
      </c>
      <c r="I34" s="63">
        <v>53</v>
      </c>
      <c r="J34" s="63">
        <v>469</v>
      </c>
      <c r="K34" s="63">
        <v>989</v>
      </c>
      <c r="L34" s="63">
        <v>190</v>
      </c>
      <c r="M34" s="63">
        <v>86</v>
      </c>
    </row>
    <row r="35" spans="1:13" s="11" customFormat="1" ht="24.95" customHeight="1" x14ac:dyDescent="0.25">
      <c r="A35" s="33" t="s">
        <v>55</v>
      </c>
      <c r="B35" s="65">
        <v>42</v>
      </c>
      <c r="C35" s="65">
        <v>52</v>
      </c>
      <c r="D35" s="65">
        <v>61</v>
      </c>
      <c r="E35" s="65">
        <v>30</v>
      </c>
      <c r="F35" s="65">
        <v>16</v>
      </c>
      <c r="G35" s="65">
        <v>4</v>
      </c>
      <c r="H35" s="65">
        <v>10</v>
      </c>
      <c r="I35" s="65">
        <v>5</v>
      </c>
      <c r="J35" s="65">
        <v>122</v>
      </c>
      <c r="K35" s="65">
        <v>227</v>
      </c>
      <c r="L35" s="65">
        <v>53</v>
      </c>
      <c r="M35" s="67" t="s">
        <v>40</v>
      </c>
    </row>
    <row r="36" spans="1:13" s="11" customFormat="1" ht="24.95" customHeight="1" x14ac:dyDescent="0.25">
      <c r="A36" s="33" t="s">
        <v>108</v>
      </c>
      <c r="B36" s="65">
        <v>56</v>
      </c>
      <c r="C36" s="65">
        <v>62</v>
      </c>
      <c r="D36" s="65">
        <v>67</v>
      </c>
      <c r="E36" s="65">
        <v>19</v>
      </c>
      <c r="F36" s="65">
        <v>16</v>
      </c>
      <c r="G36" s="67" t="s">
        <v>40</v>
      </c>
      <c r="H36" s="65">
        <v>10</v>
      </c>
      <c r="I36" s="65">
        <v>13</v>
      </c>
      <c r="J36" s="65">
        <v>110</v>
      </c>
      <c r="K36" s="65">
        <v>166</v>
      </c>
      <c r="L36" s="65">
        <v>46</v>
      </c>
      <c r="M36" s="65">
        <v>1</v>
      </c>
    </row>
    <row r="37" spans="1:13" s="11" customFormat="1" ht="24.95" customHeight="1" x14ac:dyDescent="0.25">
      <c r="A37" s="33" t="s">
        <v>56</v>
      </c>
      <c r="B37" s="65">
        <v>51</v>
      </c>
      <c r="C37" s="65">
        <v>41</v>
      </c>
      <c r="D37" s="65">
        <v>48</v>
      </c>
      <c r="E37" s="65">
        <v>13</v>
      </c>
      <c r="F37" s="65">
        <v>1</v>
      </c>
      <c r="G37" s="65">
        <v>3</v>
      </c>
      <c r="H37" s="65">
        <v>8</v>
      </c>
      <c r="I37" s="65">
        <v>9</v>
      </c>
      <c r="J37" s="65">
        <v>79</v>
      </c>
      <c r="K37" s="65">
        <v>114</v>
      </c>
      <c r="L37" s="65">
        <v>26</v>
      </c>
      <c r="M37" s="67" t="s">
        <v>40</v>
      </c>
    </row>
    <row r="38" spans="1:13" s="11" customFormat="1" ht="24.95" customHeight="1" x14ac:dyDescent="0.25">
      <c r="A38" s="33" t="s">
        <v>57</v>
      </c>
      <c r="B38" s="65">
        <v>61</v>
      </c>
      <c r="C38" s="65">
        <v>123</v>
      </c>
      <c r="D38" s="65">
        <v>127</v>
      </c>
      <c r="E38" s="65">
        <v>26</v>
      </c>
      <c r="F38" s="65">
        <v>22</v>
      </c>
      <c r="G38" s="65">
        <v>12</v>
      </c>
      <c r="H38" s="65">
        <v>34</v>
      </c>
      <c r="I38" s="65">
        <v>15</v>
      </c>
      <c r="J38" s="65">
        <v>134</v>
      </c>
      <c r="K38" s="65">
        <v>202</v>
      </c>
      <c r="L38" s="65">
        <v>15</v>
      </c>
      <c r="M38" s="67" t="s">
        <v>40</v>
      </c>
    </row>
    <row r="39" spans="1:13" s="11" customFormat="1" ht="24.95" customHeight="1" x14ac:dyDescent="0.25">
      <c r="A39" s="33" t="s">
        <v>58</v>
      </c>
      <c r="B39" s="65">
        <v>47</v>
      </c>
      <c r="C39" s="65">
        <v>53</v>
      </c>
      <c r="D39" s="65">
        <v>52</v>
      </c>
      <c r="E39" s="65">
        <v>28</v>
      </c>
      <c r="F39" s="65">
        <v>18</v>
      </c>
      <c r="G39" s="65">
        <v>1</v>
      </c>
      <c r="H39" s="65">
        <v>10</v>
      </c>
      <c r="I39" s="65">
        <v>11</v>
      </c>
      <c r="J39" s="65">
        <v>24</v>
      </c>
      <c r="K39" s="65">
        <v>280</v>
      </c>
      <c r="L39" s="65">
        <v>50</v>
      </c>
      <c r="M39" s="65">
        <v>85</v>
      </c>
    </row>
    <row r="40" spans="1:13" s="11" customFormat="1" ht="24.95" customHeight="1" x14ac:dyDescent="0.25">
      <c r="A40" s="27" t="s">
        <v>91</v>
      </c>
      <c r="B40" s="63">
        <v>127</v>
      </c>
      <c r="C40" s="63">
        <v>203</v>
      </c>
      <c r="D40" s="63">
        <v>174</v>
      </c>
      <c r="E40" s="63">
        <v>59</v>
      </c>
      <c r="F40" s="63">
        <v>86</v>
      </c>
      <c r="G40" s="63">
        <v>8</v>
      </c>
      <c r="H40" s="63">
        <v>37</v>
      </c>
      <c r="I40" s="63">
        <v>21</v>
      </c>
      <c r="J40" s="64">
        <v>1107</v>
      </c>
      <c r="K40" s="63">
        <v>488</v>
      </c>
      <c r="L40" s="63">
        <v>148</v>
      </c>
      <c r="M40" s="63">
        <v>375</v>
      </c>
    </row>
    <row r="41" spans="1:13" s="11" customFormat="1" ht="24.95" customHeight="1" x14ac:dyDescent="0.25">
      <c r="A41" s="33" t="s">
        <v>60</v>
      </c>
      <c r="B41" s="65">
        <v>41</v>
      </c>
      <c r="C41" s="65">
        <v>63</v>
      </c>
      <c r="D41" s="65">
        <v>50</v>
      </c>
      <c r="E41" s="65">
        <v>24</v>
      </c>
      <c r="F41" s="65">
        <v>21</v>
      </c>
      <c r="G41" s="65">
        <v>1</v>
      </c>
      <c r="H41" s="65">
        <v>13</v>
      </c>
      <c r="I41" s="65">
        <v>9</v>
      </c>
      <c r="J41" s="65">
        <v>164</v>
      </c>
      <c r="K41" s="65">
        <v>114</v>
      </c>
      <c r="L41" s="65">
        <v>26</v>
      </c>
      <c r="M41" s="67" t="s">
        <v>40</v>
      </c>
    </row>
    <row r="42" spans="1:13" s="11" customFormat="1" ht="24.95" customHeight="1" x14ac:dyDescent="0.25">
      <c r="A42" s="33" t="s">
        <v>61</v>
      </c>
      <c r="B42" s="65">
        <v>52</v>
      </c>
      <c r="C42" s="65">
        <v>27</v>
      </c>
      <c r="D42" s="65">
        <v>51</v>
      </c>
      <c r="E42" s="65">
        <v>12</v>
      </c>
      <c r="F42" s="65">
        <v>29</v>
      </c>
      <c r="G42" s="65">
        <v>3</v>
      </c>
      <c r="H42" s="65">
        <v>7</v>
      </c>
      <c r="I42" s="65">
        <v>8</v>
      </c>
      <c r="J42" s="65">
        <v>411</v>
      </c>
      <c r="K42" s="65">
        <v>234</v>
      </c>
      <c r="L42" s="65">
        <v>102</v>
      </c>
      <c r="M42" s="67" t="s">
        <v>40</v>
      </c>
    </row>
    <row r="43" spans="1:13" s="11" customFormat="1" ht="24.95" customHeight="1" x14ac:dyDescent="0.25">
      <c r="A43" s="60" t="s">
        <v>109</v>
      </c>
      <c r="B43" s="66">
        <v>34</v>
      </c>
      <c r="C43" s="66">
        <v>113</v>
      </c>
      <c r="D43" s="66">
        <v>73</v>
      </c>
      <c r="E43" s="66">
        <v>23</v>
      </c>
      <c r="F43" s="66">
        <v>36</v>
      </c>
      <c r="G43" s="66">
        <v>4</v>
      </c>
      <c r="H43" s="66">
        <v>17</v>
      </c>
      <c r="I43" s="66">
        <v>4</v>
      </c>
      <c r="J43" s="66">
        <v>532</v>
      </c>
      <c r="K43" s="66">
        <v>140</v>
      </c>
      <c r="L43" s="66">
        <v>20</v>
      </c>
      <c r="M43" s="66">
        <v>375</v>
      </c>
    </row>
    <row r="44" spans="1:13" ht="15.75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1" t="s">
        <v>95</v>
      </c>
    </row>
    <row r="45" spans="1:13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1:13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</row>
    <row r="49" spans="1:13" x14ac:dyDescent="0.25">
      <c r="A49" s="108" t="s">
        <v>102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</sheetData>
  <mergeCells count="14">
    <mergeCell ref="A49:M49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</mergeCells>
  <printOptions horizontalCentered="1"/>
  <pageMargins left="0.25" right="0.25" top="0.25" bottom="0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7"/>
  <sheetViews>
    <sheetView view="pageBreakPreview" topLeftCell="A28" zoomScale="70" zoomScaleNormal="100" zoomScaleSheetLayoutView="70" workbookViewId="0">
      <selection activeCell="A48" sqref="A48"/>
    </sheetView>
  </sheetViews>
  <sheetFormatPr defaultRowHeight="15" x14ac:dyDescent="0.25"/>
  <cols>
    <col min="1" max="1" width="30.7109375" style="1" customWidth="1"/>
    <col min="2" max="9" width="8.7109375" style="1" customWidth="1"/>
    <col min="10" max="10" width="9.28515625" style="1" customWidth="1"/>
    <col min="11" max="13" width="8.7109375" style="1" customWidth="1"/>
    <col min="14" max="16384" width="9.140625" style="1"/>
  </cols>
  <sheetData>
    <row r="1" spans="1:13" ht="20.100000000000001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0.100000000000001" customHeight="1" x14ac:dyDescent="0.25">
      <c r="A2" s="25" t="s">
        <v>106</v>
      </c>
      <c r="B2" s="12"/>
      <c r="C2" s="26"/>
      <c r="D2" s="26"/>
      <c r="E2" s="26"/>
      <c r="F2" s="26"/>
      <c r="G2" s="11"/>
      <c r="H2" s="73"/>
      <c r="I2" s="73"/>
      <c r="J2" s="73"/>
      <c r="K2" s="73"/>
      <c r="L2" s="73"/>
      <c r="M2" s="13" t="s">
        <v>81</v>
      </c>
    </row>
    <row r="3" spans="1:13" ht="20.100000000000001" customHeight="1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3" ht="20.100000000000001" customHeight="1" x14ac:dyDescent="0.25">
      <c r="A4" s="18"/>
      <c r="B4" s="18"/>
      <c r="C4" s="73"/>
      <c r="D4" s="73"/>
      <c r="E4" s="73"/>
      <c r="F4" s="73"/>
      <c r="G4" s="73"/>
      <c r="H4" s="73"/>
      <c r="I4" s="73"/>
      <c r="J4" s="73"/>
      <c r="K4" s="73"/>
      <c r="L4" s="73"/>
      <c r="M4" s="17"/>
    </row>
    <row r="5" spans="1:13" ht="20.100000000000001" customHeight="1" x14ac:dyDescent="0.25">
      <c r="A5" s="18"/>
      <c r="B5" s="18"/>
      <c r="C5" s="73"/>
      <c r="D5" s="73"/>
      <c r="E5" s="73"/>
      <c r="F5" s="73"/>
      <c r="G5" s="73"/>
      <c r="H5" s="73"/>
      <c r="I5" s="73"/>
      <c r="J5" s="73"/>
      <c r="K5" s="73"/>
      <c r="L5" s="73"/>
      <c r="M5" s="17"/>
    </row>
    <row r="6" spans="1:13" ht="20.100000000000001" customHeight="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s="5" customFormat="1" ht="30" customHeight="1" x14ac:dyDescent="0.25">
      <c r="A7" s="92" t="s">
        <v>89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18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8" customHeight="1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3" ht="99.95" customHeight="1" x14ac:dyDescent="0.25">
      <c r="A12" s="104"/>
      <c r="B12" s="101"/>
      <c r="C12" s="101"/>
      <c r="D12" s="101"/>
      <c r="E12" s="101"/>
      <c r="F12" s="101"/>
      <c r="G12" s="81" t="s">
        <v>76</v>
      </c>
      <c r="H12" s="81" t="s">
        <v>71</v>
      </c>
      <c r="I12" s="101"/>
      <c r="J12" s="81" t="s">
        <v>73</v>
      </c>
      <c r="K12" s="81" t="s">
        <v>74</v>
      </c>
      <c r="L12" s="81" t="s">
        <v>75</v>
      </c>
      <c r="M12" s="81" t="s">
        <v>33</v>
      </c>
    </row>
    <row r="13" spans="1:13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3" s="10" customFormat="1" ht="24.95" customHeight="1" x14ac:dyDescent="0.25">
      <c r="A14" s="58" t="s">
        <v>34</v>
      </c>
      <c r="B14" s="61">
        <v>1401</v>
      </c>
      <c r="C14" s="61">
        <v>1752</v>
      </c>
      <c r="D14" s="61">
        <v>2854</v>
      </c>
      <c r="E14" s="62">
        <v>570</v>
      </c>
      <c r="F14" s="61">
        <v>2363</v>
      </c>
      <c r="G14" s="62">
        <v>499</v>
      </c>
      <c r="H14" s="61">
        <v>3550</v>
      </c>
      <c r="I14" s="62">
        <v>561</v>
      </c>
      <c r="J14" s="61">
        <v>10339</v>
      </c>
      <c r="K14" s="61">
        <v>9379</v>
      </c>
      <c r="L14" s="61">
        <v>1387</v>
      </c>
      <c r="M14" s="61">
        <v>4578</v>
      </c>
    </row>
    <row r="15" spans="1:13" s="10" customFormat="1" ht="24.95" customHeight="1" x14ac:dyDescent="0.25">
      <c r="A15" s="27" t="s">
        <v>35</v>
      </c>
      <c r="B15" s="63">
        <v>519</v>
      </c>
      <c r="C15" s="63">
        <v>465</v>
      </c>
      <c r="D15" s="64">
        <v>1712</v>
      </c>
      <c r="E15" s="63">
        <v>191</v>
      </c>
      <c r="F15" s="64">
        <v>1996</v>
      </c>
      <c r="G15" s="63">
        <v>426</v>
      </c>
      <c r="H15" s="64">
        <v>3230</v>
      </c>
      <c r="I15" s="63">
        <v>355</v>
      </c>
      <c r="J15" s="64">
        <v>5101</v>
      </c>
      <c r="K15" s="64">
        <v>6375</v>
      </c>
      <c r="L15" s="63">
        <v>424</v>
      </c>
      <c r="M15" s="64">
        <v>3265</v>
      </c>
    </row>
    <row r="16" spans="1:13" s="10" customFormat="1" ht="24.95" customHeight="1" x14ac:dyDescent="0.25">
      <c r="A16" s="27" t="s">
        <v>36</v>
      </c>
      <c r="B16" s="63">
        <v>243</v>
      </c>
      <c r="C16" s="63">
        <v>504</v>
      </c>
      <c r="D16" s="63">
        <v>384</v>
      </c>
      <c r="E16" s="63">
        <v>128</v>
      </c>
      <c r="F16" s="63">
        <v>158</v>
      </c>
      <c r="G16" s="63">
        <v>22</v>
      </c>
      <c r="H16" s="63">
        <v>117</v>
      </c>
      <c r="I16" s="63">
        <v>87</v>
      </c>
      <c r="J16" s="64">
        <v>1914</v>
      </c>
      <c r="K16" s="63">
        <v>873</v>
      </c>
      <c r="L16" s="63">
        <v>226</v>
      </c>
      <c r="M16" s="63">
        <v>274</v>
      </c>
    </row>
    <row r="17" spans="1:13" s="11" customFormat="1" ht="24.95" customHeight="1" x14ac:dyDescent="0.25">
      <c r="A17" s="33" t="s">
        <v>37</v>
      </c>
      <c r="B17" s="65">
        <v>29</v>
      </c>
      <c r="C17" s="65">
        <v>99</v>
      </c>
      <c r="D17" s="65">
        <v>48</v>
      </c>
      <c r="E17" s="65">
        <v>2</v>
      </c>
      <c r="F17" s="65">
        <v>15</v>
      </c>
      <c r="G17" s="67" t="s">
        <v>40</v>
      </c>
      <c r="H17" s="65">
        <v>8</v>
      </c>
      <c r="I17" s="65">
        <v>7</v>
      </c>
      <c r="J17" s="65">
        <v>447</v>
      </c>
      <c r="K17" s="65">
        <v>106</v>
      </c>
      <c r="L17" s="65">
        <v>24</v>
      </c>
      <c r="M17" s="65">
        <v>29</v>
      </c>
    </row>
    <row r="18" spans="1:13" s="11" customFormat="1" ht="24.95" customHeight="1" x14ac:dyDescent="0.25">
      <c r="A18" s="33" t="s">
        <v>38</v>
      </c>
      <c r="B18" s="65">
        <v>45</v>
      </c>
      <c r="C18" s="65">
        <v>128</v>
      </c>
      <c r="D18" s="65">
        <v>63</v>
      </c>
      <c r="E18" s="65">
        <v>41</v>
      </c>
      <c r="F18" s="65">
        <v>26</v>
      </c>
      <c r="G18" s="67" t="s">
        <v>40</v>
      </c>
      <c r="H18" s="65">
        <v>7</v>
      </c>
      <c r="I18" s="65">
        <v>5</v>
      </c>
      <c r="J18" s="65">
        <v>167</v>
      </c>
      <c r="K18" s="65">
        <v>207</v>
      </c>
      <c r="L18" s="65">
        <v>48</v>
      </c>
      <c r="M18" s="65">
        <v>0</v>
      </c>
    </row>
    <row r="19" spans="1:13" s="11" customFormat="1" ht="24.95" customHeight="1" x14ac:dyDescent="0.25">
      <c r="A19" s="33" t="s">
        <v>39</v>
      </c>
      <c r="B19" s="65">
        <v>40</v>
      </c>
      <c r="C19" s="65">
        <v>44</v>
      </c>
      <c r="D19" s="65">
        <v>117</v>
      </c>
      <c r="E19" s="65">
        <v>27</v>
      </c>
      <c r="F19" s="65">
        <v>48</v>
      </c>
      <c r="G19" s="65">
        <v>12</v>
      </c>
      <c r="H19" s="65">
        <v>69</v>
      </c>
      <c r="I19" s="65">
        <v>11</v>
      </c>
      <c r="J19" s="65">
        <v>419</v>
      </c>
      <c r="K19" s="65">
        <v>260</v>
      </c>
      <c r="L19" s="65">
        <v>50</v>
      </c>
      <c r="M19" s="65">
        <v>125</v>
      </c>
    </row>
    <row r="20" spans="1:13" s="11" customFormat="1" ht="24.95" customHeight="1" x14ac:dyDescent="0.25">
      <c r="A20" s="33" t="s">
        <v>41</v>
      </c>
      <c r="B20" s="65">
        <v>32</v>
      </c>
      <c r="C20" s="65">
        <v>78</v>
      </c>
      <c r="D20" s="65">
        <v>55</v>
      </c>
      <c r="E20" s="65">
        <v>20</v>
      </c>
      <c r="F20" s="65">
        <v>17</v>
      </c>
      <c r="G20" s="65">
        <v>4</v>
      </c>
      <c r="H20" s="65">
        <v>11</v>
      </c>
      <c r="I20" s="65">
        <v>35</v>
      </c>
      <c r="J20" s="65">
        <v>200</v>
      </c>
      <c r="K20" s="65">
        <v>90</v>
      </c>
      <c r="L20" s="65">
        <v>16</v>
      </c>
      <c r="M20" s="65">
        <v>34</v>
      </c>
    </row>
    <row r="21" spans="1:13" s="11" customFormat="1" ht="24.95" customHeight="1" x14ac:dyDescent="0.25">
      <c r="A21" s="33" t="s">
        <v>42</v>
      </c>
      <c r="B21" s="65">
        <v>19</v>
      </c>
      <c r="C21" s="65">
        <v>56</v>
      </c>
      <c r="D21" s="65">
        <v>25</v>
      </c>
      <c r="E21" s="65">
        <v>11</v>
      </c>
      <c r="F21" s="65">
        <v>15</v>
      </c>
      <c r="G21" s="65">
        <v>2</v>
      </c>
      <c r="H21" s="65">
        <v>1</v>
      </c>
      <c r="I21" s="65">
        <v>1</v>
      </c>
      <c r="J21" s="65">
        <v>122</v>
      </c>
      <c r="K21" s="65">
        <v>57</v>
      </c>
      <c r="L21" s="65">
        <v>9</v>
      </c>
      <c r="M21" s="65">
        <v>37</v>
      </c>
    </row>
    <row r="22" spans="1:13" s="11" customFormat="1" ht="24.95" customHeight="1" x14ac:dyDescent="0.25">
      <c r="A22" s="33" t="s">
        <v>43</v>
      </c>
      <c r="B22" s="65">
        <v>19</v>
      </c>
      <c r="C22" s="65">
        <v>18</v>
      </c>
      <c r="D22" s="65">
        <v>10</v>
      </c>
      <c r="E22" s="65">
        <v>10</v>
      </c>
      <c r="F22" s="65">
        <v>9</v>
      </c>
      <c r="G22" s="67" t="s">
        <v>40</v>
      </c>
      <c r="H22" s="65">
        <v>1</v>
      </c>
      <c r="I22" s="65">
        <v>0</v>
      </c>
      <c r="J22" s="65">
        <v>75</v>
      </c>
      <c r="K22" s="65">
        <v>35</v>
      </c>
      <c r="L22" s="65">
        <v>10</v>
      </c>
      <c r="M22" s="65">
        <v>1</v>
      </c>
    </row>
    <row r="23" spans="1:13" s="11" customFormat="1" ht="24.95" customHeight="1" x14ac:dyDescent="0.25">
      <c r="A23" s="33" t="s">
        <v>107</v>
      </c>
      <c r="B23" s="65">
        <v>14</v>
      </c>
      <c r="C23" s="65">
        <v>2</v>
      </c>
      <c r="D23" s="65">
        <v>16</v>
      </c>
      <c r="E23" s="65" t="s">
        <v>40</v>
      </c>
      <c r="F23" s="65">
        <v>5</v>
      </c>
      <c r="G23" s="67" t="s">
        <v>40</v>
      </c>
      <c r="H23" s="65">
        <v>6</v>
      </c>
      <c r="I23" s="65">
        <v>1</v>
      </c>
      <c r="J23" s="65">
        <v>243</v>
      </c>
      <c r="K23" s="65">
        <v>23</v>
      </c>
      <c r="L23" s="65">
        <v>53</v>
      </c>
      <c r="M23" s="65">
        <v>4</v>
      </c>
    </row>
    <row r="24" spans="1:13" s="11" customFormat="1" ht="24.95" customHeight="1" x14ac:dyDescent="0.25">
      <c r="A24" s="33" t="s">
        <v>44</v>
      </c>
      <c r="B24" s="65">
        <v>17</v>
      </c>
      <c r="C24" s="65">
        <v>28</v>
      </c>
      <c r="D24" s="65">
        <v>22</v>
      </c>
      <c r="E24" s="65">
        <v>5</v>
      </c>
      <c r="F24" s="65">
        <v>10</v>
      </c>
      <c r="G24" s="67" t="s">
        <v>40</v>
      </c>
      <c r="H24" s="65">
        <v>6</v>
      </c>
      <c r="I24" s="65">
        <v>7</v>
      </c>
      <c r="J24" s="65">
        <v>86</v>
      </c>
      <c r="K24" s="65">
        <v>30</v>
      </c>
      <c r="L24" s="65">
        <v>3</v>
      </c>
      <c r="M24" s="65">
        <v>0</v>
      </c>
    </row>
    <row r="25" spans="1:13" s="11" customFormat="1" ht="24.95" customHeight="1" x14ac:dyDescent="0.25">
      <c r="A25" s="33" t="s">
        <v>45</v>
      </c>
      <c r="B25" s="65">
        <v>28</v>
      </c>
      <c r="C25" s="65">
        <v>51</v>
      </c>
      <c r="D25" s="65">
        <v>28</v>
      </c>
      <c r="E25" s="65">
        <v>12</v>
      </c>
      <c r="F25" s="65">
        <v>13</v>
      </c>
      <c r="G25" s="65">
        <v>4</v>
      </c>
      <c r="H25" s="65">
        <v>8</v>
      </c>
      <c r="I25" s="65">
        <v>20</v>
      </c>
      <c r="J25" s="65">
        <v>155</v>
      </c>
      <c r="K25" s="65">
        <v>65</v>
      </c>
      <c r="L25" s="65">
        <v>13</v>
      </c>
      <c r="M25" s="65">
        <v>44</v>
      </c>
    </row>
    <row r="26" spans="1:13" s="11" customFormat="1" ht="24.95" customHeight="1" x14ac:dyDescent="0.25">
      <c r="A26" s="27" t="s">
        <v>46</v>
      </c>
      <c r="B26" s="63">
        <v>39</v>
      </c>
      <c r="C26" s="63">
        <v>98</v>
      </c>
      <c r="D26" s="63">
        <v>79</v>
      </c>
      <c r="E26" s="63">
        <v>8</v>
      </c>
      <c r="F26" s="63">
        <v>17</v>
      </c>
      <c r="G26" s="63">
        <v>2</v>
      </c>
      <c r="H26" s="63">
        <v>15</v>
      </c>
      <c r="I26" s="63">
        <v>7</v>
      </c>
      <c r="J26" s="63">
        <v>670</v>
      </c>
      <c r="K26" s="63">
        <v>192</v>
      </c>
      <c r="L26" s="63">
        <v>14</v>
      </c>
      <c r="M26" s="63">
        <v>239</v>
      </c>
    </row>
    <row r="27" spans="1:13" s="11" customFormat="1" ht="24.95" customHeight="1" x14ac:dyDescent="0.25">
      <c r="A27" s="33" t="s">
        <v>47</v>
      </c>
      <c r="B27" s="65">
        <v>24</v>
      </c>
      <c r="C27" s="65">
        <v>41</v>
      </c>
      <c r="D27" s="65">
        <v>43</v>
      </c>
      <c r="E27" s="65">
        <v>1</v>
      </c>
      <c r="F27" s="65">
        <v>7</v>
      </c>
      <c r="G27" s="65">
        <v>2</v>
      </c>
      <c r="H27" s="65">
        <v>10</v>
      </c>
      <c r="I27" s="65">
        <v>2</v>
      </c>
      <c r="J27" s="65">
        <v>420</v>
      </c>
      <c r="K27" s="65">
        <v>103</v>
      </c>
      <c r="L27" s="65">
        <v>11</v>
      </c>
      <c r="M27" s="65">
        <v>152</v>
      </c>
    </row>
    <row r="28" spans="1:13" s="11" customFormat="1" ht="24.95" customHeight="1" x14ac:dyDescent="0.25">
      <c r="A28" s="33" t="s">
        <v>48</v>
      </c>
      <c r="B28" s="65">
        <v>0</v>
      </c>
      <c r="C28" s="65">
        <v>40</v>
      </c>
      <c r="D28" s="65">
        <v>13</v>
      </c>
      <c r="E28" s="65">
        <v>3</v>
      </c>
      <c r="F28" s="65">
        <v>3</v>
      </c>
      <c r="G28" s="67" t="s">
        <v>40</v>
      </c>
      <c r="H28" s="67" t="s">
        <v>40</v>
      </c>
      <c r="I28" s="65">
        <v>2</v>
      </c>
      <c r="J28" s="65">
        <v>108</v>
      </c>
      <c r="K28" s="65">
        <v>19</v>
      </c>
      <c r="L28" s="65">
        <v>1</v>
      </c>
      <c r="M28" s="65">
        <v>65</v>
      </c>
    </row>
    <row r="29" spans="1:13" s="11" customFormat="1" ht="24.95" customHeight="1" x14ac:dyDescent="0.25">
      <c r="A29" s="33" t="s">
        <v>49</v>
      </c>
      <c r="B29" s="65">
        <v>15</v>
      </c>
      <c r="C29" s="65">
        <v>17</v>
      </c>
      <c r="D29" s="65">
        <v>23</v>
      </c>
      <c r="E29" s="65">
        <v>4</v>
      </c>
      <c r="F29" s="65">
        <v>7</v>
      </c>
      <c r="G29" s="67" t="s">
        <v>40</v>
      </c>
      <c r="H29" s="65">
        <v>5</v>
      </c>
      <c r="I29" s="65">
        <v>3</v>
      </c>
      <c r="J29" s="65">
        <v>142</v>
      </c>
      <c r="K29" s="65">
        <v>70</v>
      </c>
      <c r="L29" s="65">
        <v>2</v>
      </c>
      <c r="M29" s="65">
        <v>22</v>
      </c>
    </row>
    <row r="30" spans="1:13" s="11" customFormat="1" ht="24.95" customHeight="1" x14ac:dyDescent="0.25">
      <c r="A30" s="27" t="s">
        <v>50</v>
      </c>
      <c r="B30" s="63">
        <v>164</v>
      </c>
      <c r="C30" s="63">
        <v>248</v>
      </c>
      <c r="D30" s="63">
        <v>289</v>
      </c>
      <c r="E30" s="63">
        <v>95</v>
      </c>
      <c r="F30" s="63">
        <v>70</v>
      </c>
      <c r="G30" s="63">
        <v>34</v>
      </c>
      <c r="H30" s="63">
        <v>60</v>
      </c>
      <c r="I30" s="63">
        <v>33</v>
      </c>
      <c r="J30" s="63">
        <v>706</v>
      </c>
      <c r="K30" s="63">
        <v>628</v>
      </c>
      <c r="L30" s="63">
        <v>233</v>
      </c>
      <c r="M30" s="63">
        <v>68</v>
      </c>
    </row>
    <row r="31" spans="1:13" s="11" customFormat="1" ht="24.95" customHeight="1" x14ac:dyDescent="0.25">
      <c r="A31" s="33" t="s">
        <v>51</v>
      </c>
      <c r="B31" s="65">
        <v>53</v>
      </c>
      <c r="C31" s="65">
        <v>100</v>
      </c>
      <c r="D31" s="65">
        <v>106</v>
      </c>
      <c r="E31" s="65">
        <v>42</v>
      </c>
      <c r="F31" s="65">
        <v>22</v>
      </c>
      <c r="G31" s="65">
        <v>5</v>
      </c>
      <c r="H31" s="65">
        <v>7</v>
      </c>
      <c r="I31" s="65">
        <v>7</v>
      </c>
      <c r="J31" s="65">
        <v>97</v>
      </c>
      <c r="K31" s="65">
        <v>111</v>
      </c>
      <c r="L31" s="65">
        <v>62</v>
      </c>
      <c r="M31" s="65">
        <v>6</v>
      </c>
    </row>
    <row r="32" spans="1:13" s="11" customFormat="1" ht="24.95" customHeight="1" x14ac:dyDescent="0.25">
      <c r="A32" s="33" t="s">
        <v>52</v>
      </c>
      <c r="B32" s="65">
        <v>62</v>
      </c>
      <c r="C32" s="65">
        <v>77</v>
      </c>
      <c r="D32" s="65">
        <v>111</v>
      </c>
      <c r="E32" s="65">
        <v>21</v>
      </c>
      <c r="F32" s="65">
        <v>28</v>
      </c>
      <c r="G32" s="65">
        <v>10</v>
      </c>
      <c r="H32" s="65">
        <v>34</v>
      </c>
      <c r="I32" s="65">
        <v>15</v>
      </c>
      <c r="J32" s="65">
        <v>426</v>
      </c>
      <c r="K32" s="65">
        <v>380</v>
      </c>
      <c r="L32" s="65">
        <v>99</v>
      </c>
      <c r="M32" s="65">
        <v>24</v>
      </c>
    </row>
    <row r="33" spans="1:13" s="11" customFormat="1" ht="24.95" customHeight="1" x14ac:dyDescent="0.25">
      <c r="A33" s="33" t="s">
        <v>53</v>
      </c>
      <c r="B33" s="65">
        <v>49</v>
      </c>
      <c r="C33" s="65">
        <v>71</v>
      </c>
      <c r="D33" s="65">
        <v>72</v>
      </c>
      <c r="E33" s="65">
        <v>32</v>
      </c>
      <c r="F33" s="65">
        <v>20</v>
      </c>
      <c r="G33" s="65">
        <v>19</v>
      </c>
      <c r="H33" s="65">
        <v>19</v>
      </c>
      <c r="I33" s="65">
        <v>11</v>
      </c>
      <c r="J33" s="65">
        <v>183</v>
      </c>
      <c r="K33" s="65">
        <v>137</v>
      </c>
      <c r="L33" s="65">
        <v>72</v>
      </c>
      <c r="M33" s="65">
        <v>38</v>
      </c>
    </row>
    <row r="34" spans="1:13" s="11" customFormat="1" ht="24.95" customHeight="1" x14ac:dyDescent="0.25">
      <c r="A34" s="27" t="s">
        <v>54</v>
      </c>
      <c r="B34" s="63">
        <v>302</v>
      </c>
      <c r="C34" s="63">
        <v>253</v>
      </c>
      <c r="D34" s="63">
        <v>247</v>
      </c>
      <c r="E34" s="63">
        <v>113</v>
      </c>
      <c r="F34" s="63">
        <v>76</v>
      </c>
      <c r="G34" s="63">
        <v>10</v>
      </c>
      <c r="H34" s="63">
        <v>74</v>
      </c>
      <c r="I34" s="63">
        <v>49</v>
      </c>
      <c r="J34" s="63">
        <v>508</v>
      </c>
      <c r="K34" s="63">
        <v>855</v>
      </c>
      <c r="L34" s="63">
        <v>261</v>
      </c>
      <c r="M34" s="63">
        <v>50</v>
      </c>
    </row>
    <row r="35" spans="1:13" s="11" customFormat="1" ht="24.95" customHeight="1" x14ac:dyDescent="0.25">
      <c r="A35" s="33" t="s">
        <v>55</v>
      </c>
      <c r="B35" s="65">
        <v>41</v>
      </c>
      <c r="C35" s="65">
        <v>32</v>
      </c>
      <c r="D35" s="65">
        <v>41</v>
      </c>
      <c r="E35" s="65">
        <v>15</v>
      </c>
      <c r="F35" s="65">
        <v>26</v>
      </c>
      <c r="G35" s="67" t="s">
        <v>40</v>
      </c>
      <c r="H35" s="65">
        <v>12</v>
      </c>
      <c r="I35" s="65">
        <v>5</v>
      </c>
      <c r="J35" s="65">
        <v>103</v>
      </c>
      <c r="K35" s="65">
        <v>162</v>
      </c>
      <c r="L35" s="65">
        <v>50</v>
      </c>
      <c r="M35" s="65">
        <v>0</v>
      </c>
    </row>
    <row r="36" spans="1:13" s="11" customFormat="1" ht="24.95" customHeight="1" x14ac:dyDescent="0.25">
      <c r="A36" s="33" t="s">
        <v>108</v>
      </c>
      <c r="B36" s="65">
        <v>56</v>
      </c>
      <c r="C36" s="65">
        <v>59</v>
      </c>
      <c r="D36" s="65">
        <v>0</v>
      </c>
      <c r="E36" s="65">
        <v>20</v>
      </c>
      <c r="F36" s="65">
        <v>14</v>
      </c>
      <c r="G36" s="65">
        <v>2</v>
      </c>
      <c r="H36" s="65">
        <v>11</v>
      </c>
      <c r="I36" s="65">
        <v>7</v>
      </c>
      <c r="J36" s="65">
        <v>102</v>
      </c>
      <c r="K36" s="65">
        <v>153</v>
      </c>
      <c r="L36" s="65">
        <v>71</v>
      </c>
      <c r="M36" s="65">
        <v>0</v>
      </c>
    </row>
    <row r="37" spans="1:13" s="11" customFormat="1" ht="24.95" customHeight="1" x14ac:dyDescent="0.25">
      <c r="A37" s="33" t="s">
        <v>56</v>
      </c>
      <c r="B37" s="65">
        <v>41</v>
      </c>
      <c r="C37" s="65">
        <v>33</v>
      </c>
      <c r="D37" s="65">
        <v>48</v>
      </c>
      <c r="E37" s="65">
        <v>19</v>
      </c>
      <c r="F37" s="65">
        <v>6</v>
      </c>
      <c r="G37" s="67" t="s">
        <v>40</v>
      </c>
      <c r="H37" s="65">
        <v>11</v>
      </c>
      <c r="I37" s="65">
        <v>13</v>
      </c>
      <c r="J37" s="65">
        <v>76</v>
      </c>
      <c r="K37" s="65">
        <v>140</v>
      </c>
      <c r="L37" s="65">
        <v>62</v>
      </c>
      <c r="M37" s="65">
        <v>0</v>
      </c>
    </row>
    <row r="38" spans="1:13" s="11" customFormat="1" ht="24.95" customHeight="1" x14ac:dyDescent="0.25">
      <c r="A38" s="33" t="s">
        <v>57</v>
      </c>
      <c r="B38" s="65">
        <v>79</v>
      </c>
      <c r="C38" s="65">
        <v>81</v>
      </c>
      <c r="D38" s="65">
        <v>96</v>
      </c>
      <c r="E38" s="65">
        <v>20</v>
      </c>
      <c r="F38" s="65">
        <v>14</v>
      </c>
      <c r="G38" s="65">
        <v>7</v>
      </c>
      <c r="H38" s="65">
        <v>31</v>
      </c>
      <c r="I38" s="65">
        <v>18</v>
      </c>
      <c r="J38" s="65">
        <v>213</v>
      </c>
      <c r="K38" s="65">
        <v>246</v>
      </c>
      <c r="L38" s="65">
        <v>41</v>
      </c>
      <c r="M38" s="65">
        <v>0</v>
      </c>
    </row>
    <row r="39" spans="1:13" s="11" customFormat="1" ht="24.95" customHeight="1" x14ac:dyDescent="0.25">
      <c r="A39" s="33" t="s">
        <v>58</v>
      </c>
      <c r="B39" s="65">
        <v>85</v>
      </c>
      <c r="C39" s="65">
        <v>48</v>
      </c>
      <c r="D39" s="65">
        <v>62</v>
      </c>
      <c r="E39" s="65">
        <v>39</v>
      </c>
      <c r="F39" s="65">
        <v>16</v>
      </c>
      <c r="G39" s="65">
        <v>1</v>
      </c>
      <c r="H39" s="65">
        <v>9</v>
      </c>
      <c r="I39" s="65">
        <v>6</v>
      </c>
      <c r="J39" s="65">
        <v>14</v>
      </c>
      <c r="K39" s="65">
        <v>154</v>
      </c>
      <c r="L39" s="65">
        <v>37</v>
      </c>
      <c r="M39" s="65">
        <v>50</v>
      </c>
    </row>
    <row r="40" spans="1:13" s="11" customFormat="1" ht="24.95" customHeight="1" x14ac:dyDescent="0.25">
      <c r="A40" s="27" t="s">
        <v>91</v>
      </c>
      <c r="B40" s="63">
        <v>134</v>
      </c>
      <c r="C40" s="63">
        <v>184</v>
      </c>
      <c r="D40" s="63">
        <v>143</v>
      </c>
      <c r="E40" s="63">
        <v>35</v>
      </c>
      <c r="F40" s="63">
        <v>46</v>
      </c>
      <c r="G40" s="63">
        <v>5</v>
      </c>
      <c r="H40" s="63">
        <v>54</v>
      </c>
      <c r="I40" s="63">
        <v>30</v>
      </c>
      <c r="J40" s="64">
        <v>1440</v>
      </c>
      <c r="K40" s="63">
        <v>456</v>
      </c>
      <c r="L40" s="63">
        <v>229</v>
      </c>
      <c r="M40" s="63">
        <v>682</v>
      </c>
    </row>
    <row r="41" spans="1:13" s="11" customFormat="1" ht="24.95" customHeight="1" x14ac:dyDescent="0.25">
      <c r="A41" s="33" t="s">
        <v>60</v>
      </c>
      <c r="B41" s="65">
        <v>48</v>
      </c>
      <c r="C41" s="65">
        <v>47</v>
      </c>
      <c r="D41" s="65">
        <v>48</v>
      </c>
      <c r="E41" s="65">
        <v>16</v>
      </c>
      <c r="F41" s="65">
        <v>12</v>
      </c>
      <c r="G41" s="65">
        <v>1</v>
      </c>
      <c r="H41" s="65">
        <v>18</v>
      </c>
      <c r="I41" s="65">
        <v>11</v>
      </c>
      <c r="J41" s="65">
        <v>351</v>
      </c>
      <c r="K41" s="65">
        <v>170</v>
      </c>
      <c r="L41" s="65">
        <v>52</v>
      </c>
      <c r="M41" s="65">
        <v>169</v>
      </c>
    </row>
    <row r="42" spans="1:13" s="11" customFormat="1" ht="24.95" customHeight="1" x14ac:dyDescent="0.25">
      <c r="A42" s="33" t="s">
        <v>61</v>
      </c>
      <c r="B42" s="65">
        <v>48</v>
      </c>
      <c r="C42" s="65">
        <v>16</v>
      </c>
      <c r="D42" s="65">
        <v>43</v>
      </c>
      <c r="E42" s="65">
        <v>4</v>
      </c>
      <c r="F42" s="65">
        <v>11</v>
      </c>
      <c r="G42" s="67" t="s">
        <v>40</v>
      </c>
      <c r="H42" s="65">
        <v>14</v>
      </c>
      <c r="I42" s="65">
        <v>10</v>
      </c>
      <c r="J42" s="65">
        <v>472</v>
      </c>
      <c r="K42" s="65">
        <v>155</v>
      </c>
      <c r="L42" s="65">
        <v>141</v>
      </c>
      <c r="M42" s="65">
        <v>1</v>
      </c>
    </row>
    <row r="43" spans="1:13" s="11" customFormat="1" ht="24.95" customHeight="1" x14ac:dyDescent="0.25">
      <c r="A43" s="60" t="s">
        <v>109</v>
      </c>
      <c r="B43" s="66">
        <v>38</v>
      </c>
      <c r="C43" s="66">
        <v>121</v>
      </c>
      <c r="D43" s="66">
        <v>52</v>
      </c>
      <c r="E43" s="66">
        <v>15</v>
      </c>
      <c r="F43" s="66">
        <v>23</v>
      </c>
      <c r="G43" s="66">
        <v>4</v>
      </c>
      <c r="H43" s="66">
        <v>22</v>
      </c>
      <c r="I43" s="66">
        <v>9</v>
      </c>
      <c r="J43" s="66">
        <v>617</v>
      </c>
      <c r="K43" s="66">
        <v>131</v>
      </c>
      <c r="L43" s="66">
        <v>36</v>
      </c>
      <c r="M43" s="66">
        <v>512</v>
      </c>
    </row>
    <row r="44" spans="1:13" ht="21.75" customHeight="1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05" t="s">
        <v>95</v>
      </c>
      <c r="M44" s="105"/>
    </row>
    <row r="45" spans="1:13" ht="15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75"/>
    </row>
    <row r="46" spans="1:13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x14ac:dyDescent="0.25">
      <c r="A47" s="108" t="s">
        <v>103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</row>
  </sheetData>
  <mergeCells count="15">
    <mergeCell ref="A47:M47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  <mergeCell ref="L44:M44"/>
  </mergeCells>
  <printOptions horizontalCentered="1"/>
  <pageMargins left="0.25" right="0.25" top="0.25" bottom="0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view="pageBreakPreview" topLeftCell="A31" zoomScale="85" zoomScaleNormal="100" zoomScaleSheetLayoutView="85" workbookViewId="0">
      <selection activeCell="A48" sqref="A48"/>
    </sheetView>
  </sheetViews>
  <sheetFormatPr defaultRowHeight="15" x14ac:dyDescent="0.25"/>
  <cols>
    <col min="1" max="1" width="30.7109375" style="1" customWidth="1"/>
    <col min="2" max="9" width="8.7109375" style="1" customWidth="1"/>
    <col min="10" max="11" width="9.28515625" style="1" customWidth="1"/>
    <col min="12" max="13" width="8.7109375" style="1" customWidth="1"/>
    <col min="14" max="16384" width="9.140625" style="1"/>
  </cols>
  <sheetData>
    <row r="1" spans="1:14" ht="20.100000000000001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4" ht="20.100000000000001" customHeight="1" x14ac:dyDescent="0.25">
      <c r="A2" s="25" t="s">
        <v>106</v>
      </c>
      <c r="B2" s="12"/>
      <c r="C2" s="26"/>
      <c r="D2" s="26"/>
      <c r="E2" s="26"/>
      <c r="F2" s="26"/>
      <c r="G2" s="11"/>
      <c r="H2" s="73"/>
      <c r="I2" s="73"/>
      <c r="J2" s="73"/>
      <c r="K2" s="73"/>
      <c r="L2" s="73"/>
      <c r="M2" s="13" t="s">
        <v>81</v>
      </c>
    </row>
    <row r="3" spans="1:14" ht="20.100000000000001" customHeight="1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4" ht="20.100000000000001" customHeight="1" x14ac:dyDescent="0.25">
      <c r="A4" s="18"/>
      <c r="B4" s="18"/>
      <c r="C4" s="73"/>
      <c r="D4" s="73"/>
      <c r="E4" s="73"/>
      <c r="F4" s="73"/>
      <c r="G4" s="73"/>
      <c r="H4" s="73"/>
      <c r="I4" s="73"/>
      <c r="J4" s="73"/>
      <c r="K4" s="73"/>
      <c r="L4" s="73"/>
      <c r="M4" s="17"/>
    </row>
    <row r="5" spans="1:14" ht="20.100000000000001" customHeight="1" x14ac:dyDescent="0.25">
      <c r="A5" s="18"/>
      <c r="B5" s="18"/>
      <c r="C5" s="73"/>
      <c r="D5" s="73"/>
      <c r="E5" s="73"/>
      <c r="F5" s="73"/>
      <c r="G5" s="73"/>
      <c r="H5" s="73"/>
      <c r="I5" s="73"/>
      <c r="J5" s="73"/>
      <c r="K5" s="73"/>
      <c r="L5" s="73"/>
      <c r="M5" s="17"/>
    </row>
    <row r="6" spans="1:14" ht="20.100000000000001" customHeight="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4" s="5" customFormat="1" ht="30" customHeight="1" x14ac:dyDescent="0.25">
      <c r="A7" s="92" t="s">
        <v>88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4" ht="20.10000000000000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20.10000000000000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ht="20.100000000000001" customHeight="1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4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4" ht="99.95" customHeight="1" x14ac:dyDescent="0.25">
      <c r="A12" s="104"/>
      <c r="B12" s="101"/>
      <c r="C12" s="101"/>
      <c r="D12" s="101"/>
      <c r="E12" s="101"/>
      <c r="F12" s="101"/>
      <c r="G12" s="80" t="s">
        <v>76</v>
      </c>
      <c r="H12" s="80" t="s">
        <v>71</v>
      </c>
      <c r="I12" s="101"/>
      <c r="J12" s="80" t="s">
        <v>73</v>
      </c>
      <c r="K12" s="80" t="s">
        <v>74</v>
      </c>
      <c r="L12" s="80" t="s">
        <v>75</v>
      </c>
      <c r="M12" s="80" t="s">
        <v>33</v>
      </c>
    </row>
    <row r="13" spans="1:14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4" s="10" customFormat="1" ht="24.95" customHeight="1" x14ac:dyDescent="0.25">
      <c r="A14" s="58" t="s">
        <v>34</v>
      </c>
      <c r="B14" s="59">
        <v>1309</v>
      </c>
      <c r="C14" s="59">
        <v>1589</v>
      </c>
      <c r="D14" s="59">
        <v>3164</v>
      </c>
      <c r="E14" s="58">
        <v>506</v>
      </c>
      <c r="F14" s="59">
        <v>2956</v>
      </c>
      <c r="G14" s="58">
        <v>598</v>
      </c>
      <c r="H14" s="59">
        <v>4855</v>
      </c>
      <c r="I14" s="58">
        <v>609</v>
      </c>
      <c r="J14" s="59">
        <v>13270</v>
      </c>
      <c r="K14" s="59">
        <v>11791</v>
      </c>
      <c r="L14" s="59">
        <v>1509</v>
      </c>
      <c r="M14" s="59">
        <v>1343</v>
      </c>
      <c r="N14" s="5"/>
    </row>
    <row r="15" spans="1:14" s="10" customFormat="1" ht="24.95" customHeight="1" x14ac:dyDescent="0.25">
      <c r="A15" s="27" t="s">
        <v>35</v>
      </c>
      <c r="B15" s="27">
        <v>424</v>
      </c>
      <c r="C15" s="27">
        <v>427</v>
      </c>
      <c r="D15" s="28">
        <v>1892</v>
      </c>
      <c r="E15" s="27">
        <v>196</v>
      </c>
      <c r="F15" s="28">
        <v>2601</v>
      </c>
      <c r="G15" s="27">
        <v>528</v>
      </c>
      <c r="H15" s="28">
        <v>4360</v>
      </c>
      <c r="I15" s="27">
        <v>389</v>
      </c>
      <c r="J15" s="28">
        <v>6035</v>
      </c>
      <c r="K15" s="28">
        <v>7974</v>
      </c>
      <c r="L15" s="27">
        <v>388</v>
      </c>
      <c r="M15" s="27">
        <v>613</v>
      </c>
      <c r="N15" s="5"/>
    </row>
    <row r="16" spans="1:14" s="10" customFormat="1" ht="24.95" customHeight="1" x14ac:dyDescent="0.25">
      <c r="A16" s="27" t="s">
        <v>36</v>
      </c>
      <c r="B16" s="27">
        <v>217</v>
      </c>
      <c r="C16" s="27">
        <v>424</v>
      </c>
      <c r="D16" s="27">
        <v>417</v>
      </c>
      <c r="E16" s="27">
        <v>82</v>
      </c>
      <c r="F16" s="27">
        <v>152</v>
      </c>
      <c r="G16" s="27">
        <v>34</v>
      </c>
      <c r="H16" s="27">
        <v>181</v>
      </c>
      <c r="I16" s="27">
        <v>85</v>
      </c>
      <c r="J16" s="28">
        <v>3359</v>
      </c>
      <c r="K16" s="28">
        <v>1187</v>
      </c>
      <c r="L16" s="27">
        <v>220</v>
      </c>
      <c r="M16" s="27">
        <v>385</v>
      </c>
      <c r="N16" s="5"/>
    </row>
    <row r="17" spans="1:14" s="11" customFormat="1" ht="24.95" customHeight="1" x14ac:dyDescent="0.25">
      <c r="A17" s="33" t="s">
        <v>37</v>
      </c>
      <c r="B17" s="33">
        <v>48</v>
      </c>
      <c r="C17" s="33">
        <v>80</v>
      </c>
      <c r="D17" s="33">
        <v>113</v>
      </c>
      <c r="E17" s="33">
        <v>15</v>
      </c>
      <c r="F17" s="33">
        <v>58</v>
      </c>
      <c r="G17" s="33">
        <v>22</v>
      </c>
      <c r="H17" s="33">
        <v>93</v>
      </c>
      <c r="I17" s="33">
        <v>16</v>
      </c>
      <c r="J17" s="33">
        <v>783</v>
      </c>
      <c r="K17" s="33">
        <v>350</v>
      </c>
      <c r="L17" s="33">
        <v>41</v>
      </c>
      <c r="M17" s="33">
        <v>61</v>
      </c>
      <c r="N17" s="22"/>
    </row>
    <row r="18" spans="1:14" s="11" customFormat="1" ht="24.95" customHeight="1" x14ac:dyDescent="0.25">
      <c r="A18" s="33" t="s">
        <v>38</v>
      </c>
      <c r="B18" s="33">
        <v>15</v>
      </c>
      <c r="C18" s="33">
        <v>39</v>
      </c>
      <c r="D18" s="33">
        <v>32</v>
      </c>
      <c r="E18" s="33">
        <v>14</v>
      </c>
      <c r="F18" s="33">
        <v>13</v>
      </c>
      <c r="G18" s="33">
        <v>1</v>
      </c>
      <c r="H18" s="33">
        <v>16</v>
      </c>
      <c r="I18" s="33">
        <v>8</v>
      </c>
      <c r="J18" s="33">
        <v>219</v>
      </c>
      <c r="K18" s="33">
        <v>110</v>
      </c>
      <c r="L18" s="33">
        <v>8</v>
      </c>
      <c r="M18" s="33">
        <v>161</v>
      </c>
      <c r="N18" s="22"/>
    </row>
    <row r="19" spans="1:14" s="11" customFormat="1" ht="24.95" customHeight="1" x14ac:dyDescent="0.25">
      <c r="A19" s="33" t="s">
        <v>39</v>
      </c>
      <c r="B19" s="33">
        <v>10</v>
      </c>
      <c r="C19" s="33">
        <v>1</v>
      </c>
      <c r="D19" s="33">
        <v>19</v>
      </c>
      <c r="E19" s="67" t="s">
        <v>40</v>
      </c>
      <c r="F19" s="33">
        <v>2</v>
      </c>
      <c r="G19" s="67" t="s">
        <v>40</v>
      </c>
      <c r="H19" s="33">
        <v>5</v>
      </c>
      <c r="I19" s="33">
        <v>5</v>
      </c>
      <c r="J19" s="33">
        <v>360</v>
      </c>
      <c r="K19" s="33">
        <v>68</v>
      </c>
      <c r="L19" s="33">
        <v>38</v>
      </c>
      <c r="M19" s="33">
        <v>50</v>
      </c>
      <c r="N19" s="22"/>
    </row>
    <row r="20" spans="1:14" s="11" customFormat="1" ht="24.95" customHeight="1" x14ac:dyDescent="0.25">
      <c r="A20" s="33" t="s">
        <v>41</v>
      </c>
      <c r="B20" s="33">
        <v>11</v>
      </c>
      <c r="C20" s="33">
        <v>16</v>
      </c>
      <c r="D20" s="33">
        <v>21</v>
      </c>
      <c r="E20" s="33">
        <v>1</v>
      </c>
      <c r="F20" s="33">
        <v>5</v>
      </c>
      <c r="G20" s="33">
        <v>1</v>
      </c>
      <c r="H20" s="33">
        <v>8</v>
      </c>
      <c r="I20" s="33">
        <v>8</v>
      </c>
      <c r="J20" s="33">
        <v>194</v>
      </c>
      <c r="K20" s="33">
        <v>73</v>
      </c>
      <c r="L20" s="33">
        <v>1</v>
      </c>
      <c r="M20" s="33">
        <v>0</v>
      </c>
      <c r="N20" s="22"/>
    </row>
    <row r="21" spans="1:14" s="11" customFormat="1" ht="24.95" customHeight="1" x14ac:dyDescent="0.25">
      <c r="A21" s="33" t="s">
        <v>42</v>
      </c>
      <c r="B21" s="33">
        <v>27</v>
      </c>
      <c r="C21" s="33">
        <v>33</v>
      </c>
      <c r="D21" s="33">
        <v>32</v>
      </c>
      <c r="E21" s="33">
        <v>2</v>
      </c>
      <c r="F21" s="33">
        <v>9</v>
      </c>
      <c r="G21" s="33">
        <v>4</v>
      </c>
      <c r="H21" s="33">
        <v>22</v>
      </c>
      <c r="I21" s="33">
        <v>7</v>
      </c>
      <c r="J21" s="33">
        <v>422</v>
      </c>
      <c r="K21" s="33">
        <v>84</v>
      </c>
      <c r="L21" s="33">
        <v>18</v>
      </c>
      <c r="M21" s="33">
        <v>17</v>
      </c>
      <c r="N21" s="22"/>
    </row>
    <row r="22" spans="1:14" s="11" customFormat="1" ht="24.95" customHeight="1" x14ac:dyDescent="0.25">
      <c r="A22" s="33" t="s">
        <v>43</v>
      </c>
      <c r="B22" s="33">
        <v>15</v>
      </c>
      <c r="C22" s="33">
        <v>22</v>
      </c>
      <c r="D22" s="33">
        <v>14</v>
      </c>
      <c r="E22" s="33">
        <v>4</v>
      </c>
      <c r="F22" s="33">
        <v>10</v>
      </c>
      <c r="G22" s="67" t="s">
        <v>40</v>
      </c>
      <c r="H22" s="33">
        <v>2</v>
      </c>
      <c r="I22" s="33">
        <v>4</v>
      </c>
      <c r="J22" s="33">
        <v>208</v>
      </c>
      <c r="K22" s="33">
        <v>86</v>
      </c>
      <c r="L22" s="33">
        <v>22</v>
      </c>
      <c r="M22" s="33">
        <v>4</v>
      </c>
      <c r="N22" s="22"/>
    </row>
    <row r="23" spans="1:14" s="11" customFormat="1" ht="24.95" customHeight="1" x14ac:dyDescent="0.25">
      <c r="A23" s="33" t="s">
        <v>107</v>
      </c>
      <c r="B23" s="33">
        <v>17</v>
      </c>
      <c r="C23" s="33">
        <v>73</v>
      </c>
      <c r="D23" s="33">
        <v>48</v>
      </c>
      <c r="E23" s="33">
        <v>3</v>
      </c>
      <c r="F23" s="33">
        <v>10</v>
      </c>
      <c r="G23" s="33">
        <v>1</v>
      </c>
      <c r="H23" s="33">
        <v>13</v>
      </c>
      <c r="I23" s="33">
        <v>3</v>
      </c>
      <c r="J23" s="33">
        <v>665</v>
      </c>
      <c r="K23" s="33">
        <v>168</v>
      </c>
      <c r="L23" s="33">
        <v>17</v>
      </c>
      <c r="M23" s="33">
        <v>71</v>
      </c>
      <c r="N23" s="22"/>
    </row>
    <row r="24" spans="1:14" s="11" customFormat="1" ht="24.95" customHeight="1" x14ac:dyDescent="0.25">
      <c r="A24" s="33" t="s">
        <v>44</v>
      </c>
      <c r="B24" s="33">
        <v>41</v>
      </c>
      <c r="C24" s="33">
        <v>85</v>
      </c>
      <c r="D24" s="33">
        <v>77</v>
      </c>
      <c r="E24" s="33">
        <v>31</v>
      </c>
      <c r="F24" s="33">
        <v>26</v>
      </c>
      <c r="G24" s="33">
        <v>1</v>
      </c>
      <c r="H24" s="33">
        <v>15</v>
      </c>
      <c r="I24" s="33">
        <v>5</v>
      </c>
      <c r="J24" s="33">
        <v>244</v>
      </c>
      <c r="K24" s="33">
        <v>132</v>
      </c>
      <c r="L24" s="33">
        <v>46</v>
      </c>
      <c r="M24" s="33">
        <v>0</v>
      </c>
      <c r="N24" s="22"/>
    </row>
    <row r="25" spans="1:14" s="11" customFormat="1" ht="24.95" customHeight="1" x14ac:dyDescent="0.25">
      <c r="A25" s="33" t="s">
        <v>45</v>
      </c>
      <c r="B25" s="33">
        <v>33</v>
      </c>
      <c r="C25" s="33">
        <v>75</v>
      </c>
      <c r="D25" s="33">
        <v>61</v>
      </c>
      <c r="E25" s="33">
        <v>12</v>
      </c>
      <c r="F25" s="33">
        <v>19</v>
      </c>
      <c r="G25" s="33">
        <v>4</v>
      </c>
      <c r="H25" s="33">
        <v>7</v>
      </c>
      <c r="I25" s="33">
        <v>29</v>
      </c>
      <c r="J25" s="33">
        <v>264</v>
      </c>
      <c r="K25" s="33">
        <v>116</v>
      </c>
      <c r="L25" s="33">
        <v>29</v>
      </c>
      <c r="M25" s="33">
        <v>21</v>
      </c>
      <c r="N25" s="22"/>
    </row>
    <row r="26" spans="1:14" s="11" customFormat="1" ht="24.95" customHeight="1" x14ac:dyDescent="0.25">
      <c r="A26" s="27" t="s">
        <v>46</v>
      </c>
      <c r="B26" s="27">
        <v>53</v>
      </c>
      <c r="C26" s="27">
        <v>80</v>
      </c>
      <c r="D26" s="27">
        <v>80</v>
      </c>
      <c r="E26" s="27">
        <v>11</v>
      </c>
      <c r="F26" s="27">
        <v>32</v>
      </c>
      <c r="G26" s="27">
        <v>1</v>
      </c>
      <c r="H26" s="27">
        <v>50</v>
      </c>
      <c r="I26" s="27">
        <v>14</v>
      </c>
      <c r="J26" s="27">
        <v>735</v>
      </c>
      <c r="K26" s="27">
        <v>205</v>
      </c>
      <c r="L26" s="27">
        <v>19</v>
      </c>
      <c r="M26" s="27">
        <v>68</v>
      </c>
      <c r="N26" s="22"/>
    </row>
    <row r="27" spans="1:14" s="11" customFormat="1" ht="24.95" customHeight="1" x14ac:dyDescent="0.25">
      <c r="A27" s="33" t="s">
        <v>47</v>
      </c>
      <c r="B27" s="33">
        <v>22</v>
      </c>
      <c r="C27" s="33">
        <v>44</v>
      </c>
      <c r="D27" s="33">
        <v>46</v>
      </c>
      <c r="E27" s="33">
        <v>7</v>
      </c>
      <c r="F27" s="33">
        <v>24</v>
      </c>
      <c r="G27" s="33">
        <v>1</v>
      </c>
      <c r="H27" s="33">
        <v>39</v>
      </c>
      <c r="I27" s="33">
        <v>4</v>
      </c>
      <c r="J27" s="33">
        <v>326</v>
      </c>
      <c r="K27" s="33">
        <v>123</v>
      </c>
      <c r="L27" s="33">
        <v>13</v>
      </c>
      <c r="M27" s="33">
        <v>31</v>
      </c>
      <c r="N27" s="22"/>
    </row>
    <row r="28" spans="1:14" s="11" customFormat="1" ht="24.95" customHeight="1" x14ac:dyDescent="0.25">
      <c r="A28" s="33" t="s">
        <v>48</v>
      </c>
      <c r="B28" s="33">
        <v>18</v>
      </c>
      <c r="C28" s="33">
        <v>24</v>
      </c>
      <c r="D28" s="33">
        <v>23</v>
      </c>
      <c r="E28" s="33">
        <v>3</v>
      </c>
      <c r="F28" s="33">
        <v>8</v>
      </c>
      <c r="G28" s="67" t="s">
        <v>40</v>
      </c>
      <c r="H28" s="33">
        <v>10</v>
      </c>
      <c r="I28" s="33">
        <v>6</v>
      </c>
      <c r="J28" s="33">
        <v>245</v>
      </c>
      <c r="K28" s="33">
        <v>68</v>
      </c>
      <c r="L28" s="33">
        <v>4</v>
      </c>
      <c r="M28" s="33">
        <v>18</v>
      </c>
      <c r="N28" s="22"/>
    </row>
    <row r="29" spans="1:14" s="11" customFormat="1" ht="24.95" customHeight="1" x14ac:dyDescent="0.25">
      <c r="A29" s="33" t="s">
        <v>49</v>
      </c>
      <c r="B29" s="33">
        <v>13</v>
      </c>
      <c r="C29" s="33">
        <v>12</v>
      </c>
      <c r="D29" s="33">
        <v>11</v>
      </c>
      <c r="E29" s="33">
        <v>1</v>
      </c>
      <c r="F29" s="67" t="s">
        <v>40</v>
      </c>
      <c r="G29" s="67" t="s">
        <v>40</v>
      </c>
      <c r="H29" s="33">
        <v>1</v>
      </c>
      <c r="I29" s="33">
        <v>4</v>
      </c>
      <c r="J29" s="33">
        <v>164</v>
      </c>
      <c r="K29" s="33">
        <v>14</v>
      </c>
      <c r="L29" s="33">
        <v>2</v>
      </c>
      <c r="M29" s="33">
        <v>19</v>
      </c>
      <c r="N29" s="22"/>
    </row>
    <row r="30" spans="1:14" s="11" customFormat="1" ht="24.95" customHeight="1" x14ac:dyDescent="0.25">
      <c r="A30" s="27" t="s">
        <v>50</v>
      </c>
      <c r="B30" s="27">
        <v>193</v>
      </c>
      <c r="C30" s="27">
        <v>251</v>
      </c>
      <c r="D30" s="27">
        <v>331</v>
      </c>
      <c r="E30" s="27">
        <v>76</v>
      </c>
      <c r="F30" s="27">
        <v>48</v>
      </c>
      <c r="G30" s="27">
        <v>17</v>
      </c>
      <c r="H30" s="27">
        <v>106</v>
      </c>
      <c r="I30" s="27">
        <v>40</v>
      </c>
      <c r="J30" s="28">
        <v>1015</v>
      </c>
      <c r="K30" s="27">
        <v>806</v>
      </c>
      <c r="L30" s="27">
        <v>345</v>
      </c>
      <c r="M30" s="27">
        <v>30</v>
      </c>
      <c r="N30" s="22"/>
    </row>
    <row r="31" spans="1:14" s="11" customFormat="1" ht="24.95" customHeight="1" x14ac:dyDescent="0.25">
      <c r="A31" s="33" t="s">
        <v>51</v>
      </c>
      <c r="B31" s="33">
        <v>64</v>
      </c>
      <c r="C31" s="33">
        <v>98</v>
      </c>
      <c r="D31" s="33">
        <v>79</v>
      </c>
      <c r="E31" s="33">
        <v>29</v>
      </c>
      <c r="F31" s="33">
        <v>17</v>
      </c>
      <c r="G31" s="33">
        <v>12</v>
      </c>
      <c r="H31" s="33">
        <v>46</v>
      </c>
      <c r="I31" s="33">
        <v>10</v>
      </c>
      <c r="J31" s="33">
        <v>225</v>
      </c>
      <c r="K31" s="33">
        <v>157</v>
      </c>
      <c r="L31" s="33">
        <v>117</v>
      </c>
      <c r="M31" s="33">
        <v>26</v>
      </c>
      <c r="N31" s="22"/>
    </row>
    <row r="32" spans="1:14" s="11" customFormat="1" ht="24.95" customHeight="1" x14ac:dyDescent="0.25">
      <c r="A32" s="33" t="s">
        <v>52</v>
      </c>
      <c r="B32" s="33">
        <v>59</v>
      </c>
      <c r="C32" s="33">
        <v>78</v>
      </c>
      <c r="D32" s="33">
        <v>116</v>
      </c>
      <c r="E32" s="33">
        <v>40</v>
      </c>
      <c r="F32" s="33">
        <v>12</v>
      </c>
      <c r="G32" s="33">
        <v>1</v>
      </c>
      <c r="H32" s="33">
        <v>28</v>
      </c>
      <c r="I32" s="33">
        <v>18</v>
      </c>
      <c r="J32" s="33">
        <v>139</v>
      </c>
      <c r="K32" s="33">
        <v>242</v>
      </c>
      <c r="L32" s="33">
        <v>103</v>
      </c>
      <c r="M32" s="33">
        <v>4</v>
      </c>
      <c r="N32" s="22"/>
    </row>
    <row r="33" spans="1:14" s="11" customFormat="1" ht="24.95" customHeight="1" x14ac:dyDescent="0.25">
      <c r="A33" s="33" t="s">
        <v>53</v>
      </c>
      <c r="B33" s="33">
        <v>70</v>
      </c>
      <c r="C33" s="33">
        <v>75</v>
      </c>
      <c r="D33" s="33">
        <v>136</v>
      </c>
      <c r="E33" s="33">
        <v>7</v>
      </c>
      <c r="F33" s="33">
        <v>19</v>
      </c>
      <c r="G33" s="33">
        <v>4</v>
      </c>
      <c r="H33" s="33">
        <v>32</v>
      </c>
      <c r="I33" s="33">
        <v>12</v>
      </c>
      <c r="J33" s="33">
        <v>651</v>
      </c>
      <c r="K33" s="33">
        <v>407</v>
      </c>
      <c r="L33" s="33">
        <v>125</v>
      </c>
      <c r="M33" s="33">
        <v>0</v>
      </c>
      <c r="N33" s="22"/>
    </row>
    <row r="34" spans="1:14" s="11" customFormat="1" ht="24.95" customHeight="1" x14ac:dyDescent="0.25">
      <c r="A34" s="27" t="s">
        <v>54</v>
      </c>
      <c r="B34" s="27">
        <v>301</v>
      </c>
      <c r="C34" s="27">
        <v>274</v>
      </c>
      <c r="D34" s="27">
        <v>298</v>
      </c>
      <c r="E34" s="27">
        <v>115</v>
      </c>
      <c r="F34" s="27">
        <v>84</v>
      </c>
      <c r="G34" s="27">
        <v>12</v>
      </c>
      <c r="H34" s="27">
        <v>98</v>
      </c>
      <c r="I34" s="27">
        <v>57</v>
      </c>
      <c r="J34" s="27">
        <v>766</v>
      </c>
      <c r="K34" s="27">
        <v>868</v>
      </c>
      <c r="L34" s="27">
        <v>311</v>
      </c>
      <c r="M34" s="27">
        <v>87</v>
      </c>
      <c r="N34" s="22"/>
    </row>
    <row r="35" spans="1:14" s="11" customFormat="1" ht="24.95" customHeight="1" x14ac:dyDescent="0.25">
      <c r="A35" s="33" t="s">
        <v>55</v>
      </c>
      <c r="B35" s="33">
        <v>88</v>
      </c>
      <c r="C35" s="33">
        <v>91</v>
      </c>
      <c r="D35" s="33">
        <v>93</v>
      </c>
      <c r="E35" s="33">
        <v>29</v>
      </c>
      <c r="F35" s="33">
        <v>42</v>
      </c>
      <c r="G35" s="33">
        <v>7</v>
      </c>
      <c r="H35" s="33">
        <v>33</v>
      </c>
      <c r="I35" s="33">
        <v>11</v>
      </c>
      <c r="J35" s="33">
        <v>407</v>
      </c>
      <c r="K35" s="33">
        <v>268</v>
      </c>
      <c r="L35" s="33">
        <v>54</v>
      </c>
      <c r="M35" s="33">
        <v>0</v>
      </c>
      <c r="N35" s="22"/>
    </row>
    <row r="36" spans="1:14" s="11" customFormat="1" ht="24.95" customHeight="1" x14ac:dyDescent="0.25">
      <c r="A36" s="33" t="s">
        <v>108</v>
      </c>
      <c r="B36" s="33">
        <v>62</v>
      </c>
      <c r="C36" s="33">
        <v>57</v>
      </c>
      <c r="D36" s="33">
        <v>68</v>
      </c>
      <c r="E36" s="33">
        <v>9</v>
      </c>
      <c r="F36" s="33">
        <v>6</v>
      </c>
      <c r="G36" s="33">
        <v>1</v>
      </c>
      <c r="H36" s="33">
        <v>16</v>
      </c>
      <c r="I36" s="33">
        <v>14</v>
      </c>
      <c r="J36" s="33">
        <v>105</v>
      </c>
      <c r="K36" s="33">
        <v>135</v>
      </c>
      <c r="L36" s="33">
        <v>65</v>
      </c>
      <c r="M36" s="33">
        <v>0</v>
      </c>
      <c r="N36" s="22"/>
    </row>
    <row r="37" spans="1:14" s="11" customFormat="1" ht="24.95" customHeight="1" x14ac:dyDescent="0.25">
      <c r="A37" s="33" t="s">
        <v>56</v>
      </c>
      <c r="B37" s="33">
        <v>72</v>
      </c>
      <c r="C37" s="33">
        <v>51</v>
      </c>
      <c r="D37" s="33">
        <v>60</v>
      </c>
      <c r="E37" s="33">
        <v>43</v>
      </c>
      <c r="F37" s="33">
        <v>15</v>
      </c>
      <c r="G37" s="33">
        <v>1</v>
      </c>
      <c r="H37" s="33">
        <v>9</v>
      </c>
      <c r="I37" s="33">
        <v>7</v>
      </c>
      <c r="J37" s="33">
        <v>21</v>
      </c>
      <c r="K37" s="33">
        <v>139</v>
      </c>
      <c r="L37" s="33">
        <v>71</v>
      </c>
      <c r="M37" s="33">
        <v>87</v>
      </c>
      <c r="N37" s="22"/>
    </row>
    <row r="38" spans="1:14" s="11" customFormat="1" ht="24.95" customHeight="1" x14ac:dyDescent="0.25">
      <c r="A38" s="33" t="s">
        <v>57</v>
      </c>
      <c r="B38" s="33">
        <v>34</v>
      </c>
      <c r="C38" s="33">
        <v>37</v>
      </c>
      <c r="D38" s="33">
        <v>39</v>
      </c>
      <c r="E38" s="33">
        <v>14</v>
      </c>
      <c r="F38" s="33">
        <v>12</v>
      </c>
      <c r="G38" s="33">
        <v>2</v>
      </c>
      <c r="H38" s="33">
        <v>23</v>
      </c>
      <c r="I38" s="33">
        <v>5</v>
      </c>
      <c r="J38" s="33">
        <v>130</v>
      </c>
      <c r="K38" s="33">
        <v>160</v>
      </c>
      <c r="L38" s="33">
        <v>72</v>
      </c>
      <c r="M38" s="33">
        <v>0</v>
      </c>
      <c r="N38" s="22"/>
    </row>
    <row r="39" spans="1:14" s="11" customFormat="1" ht="24.95" customHeight="1" x14ac:dyDescent="0.25">
      <c r="A39" s="33" t="s">
        <v>58</v>
      </c>
      <c r="B39" s="33">
        <v>45</v>
      </c>
      <c r="C39" s="33">
        <v>38</v>
      </c>
      <c r="D39" s="33">
        <v>38</v>
      </c>
      <c r="E39" s="33">
        <v>20</v>
      </c>
      <c r="F39" s="33">
        <v>9</v>
      </c>
      <c r="G39" s="33">
        <v>1</v>
      </c>
      <c r="H39" s="33">
        <v>17</v>
      </c>
      <c r="I39" s="33">
        <v>20</v>
      </c>
      <c r="J39" s="33">
        <v>103</v>
      </c>
      <c r="K39" s="33">
        <v>166</v>
      </c>
      <c r="L39" s="33">
        <v>49</v>
      </c>
      <c r="M39" s="33">
        <v>0</v>
      </c>
      <c r="N39" s="22"/>
    </row>
    <row r="40" spans="1:14" s="11" customFormat="1" ht="24.95" customHeight="1" x14ac:dyDescent="0.25">
      <c r="A40" s="27" t="s">
        <v>59</v>
      </c>
      <c r="B40" s="27">
        <v>121</v>
      </c>
      <c r="C40" s="27">
        <v>133</v>
      </c>
      <c r="D40" s="27">
        <v>146</v>
      </c>
      <c r="E40" s="27">
        <v>26</v>
      </c>
      <c r="F40" s="27">
        <v>39</v>
      </c>
      <c r="G40" s="27">
        <v>6</v>
      </c>
      <c r="H40" s="27">
        <v>60</v>
      </c>
      <c r="I40" s="27">
        <v>24</v>
      </c>
      <c r="J40" s="28">
        <v>1360</v>
      </c>
      <c r="K40" s="27">
        <v>751</v>
      </c>
      <c r="L40" s="27">
        <v>226</v>
      </c>
      <c r="M40" s="27">
        <v>160</v>
      </c>
      <c r="N40" s="22"/>
    </row>
    <row r="41" spans="1:14" s="11" customFormat="1" ht="24.95" customHeight="1" x14ac:dyDescent="0.25">
      <c r="A41" s="33" t="s">
        <v>60</v>
      </c>
      <c r="B41" s="33">
        <v>42</v>
      </c>
      <c r="C41" s="33">
        <v>64</v>
      </c>
      <c r="D41" s="33">
        <v>75</v>
      </c>
      <c r="E41" s="33">
        <v>13</v>
      </c>
      <c r="F41" s="33">
        <v>21</v>
      </c>
      <c r="G41" s="33">
        <v>5</v>
      </c>
      <c r="H41" s="33">
        <v>28</v>
      </c>
      <c r="I41" s="33">
        <v>11</v>
      </c>
      <c r="J41" s="33">
        <v>512</v>
      </c>
      <c r="K41" s="33">
        <v>347</v>
      </c>
      <c r="L41" s="33">
        <v>31</v>
      </c>
      <c r="M41" s="33">
        <v>114</v>
      </c>
      <c r="N41" s="22"/>
    </row>
    <row r="42" spans="1:14" s="11" customFormat="1" ht="24.95" customHeight="1" x14ac:dyDescent="0.25">
      <c r="A42" s="33" t="s">
        <v>61</v>
      </c>
      <c r="B42" s="33">
        <v>34</v>
      </c>
      <c r="C42" s="33">
        <v>31</v>
      </c>
      <c r="D42" s="33">
        <v>27</v>
      </c>
      <c r="E42" s="33">
        <v>6</v>
      </c>
      <c r="F42" s="33">
        <v>13</v>
      </c>
      <c r="G42" s="67" t="s">
        <v>40</v>
      </c>
      <c r="H42" s="33">
        <v>16</v>
      </c>
      <c r="I42" s="33">
        <v>5</v>
      </c>
      <c r="J42" s="33">
        <v>500</v>
      </c>
      <c r="K42" s="33">
        <v>226</v>
      </c>
      <c r="L42" s="33">
        <v>134</v>
      </c>
      <c r="M42" s="33">
        <v>1</v>
      </c>
      <c r="N42" s="22"/>
    </row>
    <row r="43" spans="1:14" s="11" customFormat="1" ht="24.95" customHeight="1" x14ac:dyDescent="0.25">
      <c r="A43" s="60" t="s">
        <v>109</v>
      </c>
      <c r="B43" s="60">
        <v>45</v>
      </c>
      <c r="C43" s="60">
        <v>38</v>
      </c>
      <c r="D43" s="60">
        <v>44</v>
      </c>
      <c r="E43" s="60">
        <v>7</v>
      </c>
      <c r="F43" s="60">
        <v>5</v>
      </c>
      <c r="G43" s="60">
        <v>1</v>
      </c>
      <c r="H43" s="60">
        <v>16</v>
      </c>
      <c r="I43" s="60">
        <v>8</v>
      </c>
      <c r="J43" s="60">
        <v>348</v>
      </c>
      <c r="K43" s="60">
        <v>178</v>
      </c>
      <c r="L43" s="60">
        <v>61</v>
      </c>
      <c r="M43" s="60">
        <v>45</v>
      </c>
      <c r="N43" s="22"/>
    </row>
    <row r="44" spans="1:14" ht="15.95" customHeight="1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05" t="s">
        <v>95</v>
      </c>
      <c r="M44" s="105"/>
    </row>
    <row r="45" spans="1:14" ht="15.9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1"/>
    </row>
    <row r="46" spans="1:14" ht="15.95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4" ht="15.95" customHeight="1" x14ac:dyDescent="0.25">
      <c r="A47" s="108" t="s">
        <v>104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</row>
    <row r="48" spans="1:14" ht="15.95" customHeight="1" x14ac:dyDescent="0.25"/>
  </sheetData>
  <mergeCells count="15">
    <mergeCell ref="A47:M47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  <mergeCell ref="L44:M44"/>
  </mergeCells>
  <printOptions horizontalCentered="1"/>
  <pageMargins left="0.25" right="0.25" top="0.25" bottom="0" header="0" footer="0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view="pageBreakPreview" topLeftCell="A28" zoomScale="60" zoomScaleNormal="100" workbookViewId="0">
      <selection activeCell="A47" sqref="A47"/>
    </sheetView>
  </sheetViews>
  <sheetFormatPr defaultRowHeight="15" x14ac:dyDescent="0.25"/>
  <cols>
    <col min="1" max="1" width="30.7109375" style="1" customWidth="1"/>
    <col min="2" max="9" width="8.7109375" style="1" customWidth="1"/>
    <col min="10" max="11" width="9.28515625" style="1" customWidth="1"/>
    <col min="12" max="13" width="8.7109375" style="1" customWidth="1"/>
    <col min="14" max="16384" width="9.140625" style="1"/>
  </cols>
  <sheetData>
    <row r="1" spans="1:13" ht="20.100000000000001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0.100000000000001" customHeight="1" x14ac:dyDescent="0.25">
      <c r="A2" s="25" t="s">
        <v>106</v>
      </c>
      <c r="B2" s="12"/>
      <c r="C2" s="26"/>
      <c r="D2" s="26"/>
      <c r="E2" s="26"/>
      <c r="F2" s="26"/>
      <c r="G2" s="11"/>
      <c r="H2" s="73"/>
      <c r="I2" s="73"/>
      <c r="J2" s="73"/>
      <c r="K2" s="73"/>
      <c r="L2" s="73"/>
      <c r="M2" s="13" t="s">
        <v>81</v>
      </c>
    </row>
    <row r="3" spans="1:13" ht="20.100000000000001" customHeight="1" x14ac:dyDescent="0.25">
      <c r="A3" s="18"/>
      <c r="B3" s="18"/>
      <c r="C3" s="73"/>
      <c r="D3" s="73"/>
      <c r="E3" s="73"/>
      <c r="F3" s="73"/>
      <c r="G3" s="73"/>
      <c r="H3" s="73"/>
      <c r="I3" s="73"/>
      <c r="J3" s="73"/>
      <c r="K3" s="73"/>
      <c r="L3" s="73"/>
      <c r="M3" s="17"/>
    </row>
    <row r="4" spans="1:13" ht="20.100000000000001" customHeight="1" x14ac:dyDescent="0.25">
      <c r="A4" s="18"/>
      <c r="B4" s="18"/>
      <c r="C4" s="73"/>
      <c r="D4" s="73"/>
      <c r="E4" s="73"/>
      <c r="F4" s="73"/>
      <c r="G4" s="73"/>
      <c r="H4" s="73"/>
      <c r="I4" s="73"/>
      <c r="J4" s="73"/>
      <c r="K4" s="73"/>
      <c r="L4" s="73"/>
      <c r="M4" s="17"/>
    </row>
    <row r="5" spans="1:13" ht="20.100000000000001" customHeight="1" x14ac:dyDescent="0.25">
      <c r="A5" s="18"/>
      <c r="B5" s="18"/>
      <c r="C5" s="73"/>
      <c r="D5" s="73"/>
      <c r="E5" s="73"/>
      <c r="F5" s="73"/>
      <c r="G5" s="73"/>
      <c r="H5" s="73"/>
      <c r="I5" s="73"/>
      <c r="J5" s="73"/>
      <c r="K5" s="73"/>
      <c r="L5" s="73"/>
      <c r="M5" s="17"/>
    </row>
    <row r="6" spans="1:13" ht="20.100000000000001" customHeight="1" x14ac:dyDescent="0.25">
      <c r="A6" s="91" t="s">
        <v>94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s="5" customFormat="1" ht="30" customHeight="1" x14ac:dyDescent="0.25">
      <c r="A7" s="92" t="s">
        <v>87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20.10000000000000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0.10000000000000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0.100000000000001" customHeight="1" x14ac:dyDescent="0.25">
      <c r="A10" s="103" t="s">
        <v>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39.950000000000003" customHeight="1" x14ac:dyDescent="0.25">
      <c r="A11" s="104" t="s">
        <v>28</v>
      </c>
      <c r="B11" s="101" t="s">
        <v>2</v>
      </c>
      <c r="C11" s="101" t="s">
        <v>77</v>
      </c>
      <c r="D11" s="101" t="s">
        <v>29</v>
      </c>
      <c r="E11" s="101" t="s">
        <v>30</v>
      </c>
      <c r="F11" s="101" t="s">
        <v>31</v>
      </c>
      <c r="G11" s="102" t="s">
        <v>78</v>
      </c>
      <c r="H11" s="102"/>
      <c r="I11" s="101" t="s">
        <v>72</v>
      </c>
      <c r="J11" s="102" t="s">
        <v>32</v>
      </c>
      <c r="K11" s="102"/>
      <c r="L11" s="102"/>
      <c r="M11" s="102"/>
    </row>
    <row r="12" spans="1:13" ht="99.95" customHeight="1" x14ac:dyDescent="0.25">
      <c r="A12" s="104"/>
      <c r="B12" s="101"/>
      <c r="C12" s="101"/>
      <c r="D12" s="101"/>
      <c r="E12" s="101"/>
      <c r="F12" s="101"/>
      <c r="G12" s="80" t="s">
        <v>76</v>
      </c>
      <c r="H12" s="80" t="s">
        <v>71</v>
      </c>
      <c r="I12" s="101"/>
      <c r="J12" s="80" t="s">
        <v>73</v>
      </c>
      <c r="K12" s="80" t="s">
        <v>74</v>
      </c>
      <c r="L12" s="80" t="s">
        <v>75</v>
      </c>
      <c r="M12" s="80" t="s">
        <v>33</v>
      </c>
    </row>
    <row r="13" spans="1:13" ht="15.75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</row>
    <row r="14" spans="1:13" s="10" customFormat="1" ht="24.95" customHeight="1" x14ac:dyDescent="0.25">
      <c r="A14" s="58" t="s">
        <v>34</v>
      </c>
      <c r="B14" s="59">
        <v>1312</v>
      </c>
      <c r="C14" s="59">
        <v>1617</v>
      </c>
      <c r="D14" s="59">
        <v>3112</v>
      </c>
      <c r="E14" s="58">
        <v>502</v>
      </c>
      <c r="F14" s="59">
        <v>3070</v>
      </c>
      <c r="G14" s="59">
        <v>1264</v>
      </c>
      <c r="H14" s="59">
        <v>6139</v>
      </c>
      <c r="I14" s="58">
        <v>594</v>
      </c>
      <c r="J14" s="59">
        <v>12086</v>
      </c>
      <c r="K14" s="59">
        <v>10081</v>
      </c>
      <c r="L14" s="59">
        <v>2102</v>
      </c>
      <c r="M14" s="59">
        <v>1291</v>
      </c>
    </row>
    <row r="15" spans="1:13" s="10" customFormat="1" ht="24.95" customHeight="1" x14ac:dyDescent="0.25">
      <c r="A15" s="27" t="s">
        <v>35</v>
      </c>
      <c r="B15" s="27">
        <v>431</v>
      </c>
      <c r="C15" s="27">
        <v>438</v>
      </c>
      <c r="D15" s="28">
        <v>1954</v>
      </c>
      <c r="E15" s="27">
        <v>259</v>
      </c>
      <c r="F15" s="28">
        <v>2685</v>
      </c>
      <c r="G15" s="28">
        <v>1172</v>
      </c>
      <c r="H15" s="28">
        <v>5406</v>
      </c>
      <c r="I15" s="27">
        <v>376</v>
      </c>
      <c r="J15" s="28">
        <v>5317</v>
      </c>
      <c r="K15" s="28">
        <v>7244</v>
      </c>
      <c r="L15" s="27">
        <v>365</v>
      </c>
      <c r="M15" s="27">
        <v>876</v>
      </c>
    </row>
    <row r="16" spans="1:13" s="10" customFormat="1" ht="24.95" customHeight="1" x14ac:dyDescent="0.25">
      <c r="A16" s="27" t="s">
        <v>36</v>
      </c>
      <c r="B16" s="27">
        <v>233</v>
      </c>
      <c r="C16" s="27">
        <v>413</v>
      </c>
      <c r="D16" s="27">
        <v>377</v>
      </c>
      <c r="E16" s="27">
        <v>63</v>
      </c>
      <c r="F16" s="27">
        <v>162</v>
      </c>
      <c r="G16" s="27">
        <v>38</v>
      </c>
      <c r="H16" s="27">
        <v>292</v>
      </c>
      <c r="I16" s="27">
        <v>66</v>
      </c>
      <c r="J16" s="28">
        <v>2990</v>
      </c>
      <c r="K16" s="27">
        <v>979</v>
      </c>
      <c r="L16" s="27">
        <v>345</v>
      </c>
      <c r="M16" s="27">
        <v>88</v>
      </c>
    </row>
    <row r="17" spans="1:13" s="11" customFormat="1" ht="24.95" customHeight="1" x14ac:dyDescent="0.25">
      <c r="A17" s="33" t="s">
        <v>37</v>
      </c>
      <c r="B17" s="33">
        <v>46</v>
      </c>
      <c r="C17" s="33">
        <v>68</v>
      </c>
      <c r="D17" s="33">
        <v>120</v>
      </c>
      <c r="E17" s="33">
        <v>16</v>
      </c>
      <c r="F17" s="33">
        <v>76</v>
      </c>
      <c r="G17" s="33">
        <v>26</v>
      </c>
      <c r="H17" s="33">
        <v>179</v>
      </c>
      <c r="I17" s="33">
        <v>7</v>
      </c>
      <c r="J17" s="33">
        <v>658</v>
      </c>
      <c r="K17" s="33">
        <v>313</v>
      </c>
      <c r="L17" s="33">
        <v>60</v>
      </c>
      <c r="M17" s="33">
        <v>11</v>
      </c>
    </row>
    <row r="18" spans="1:13" s="11" customFormat="1" ht="24.95" customHeight="1" x14ac:dyDescent="0.25">
      <c r="A18" s="33" t="s">
        <v>38</v>
      </c>
      <c r="B18" s="33">
        <v>20</v>
      </c>
      <c r="C18" s="33">
        <v>36</v>
      </c>
      <c r="D18" s="33">
        <v>35</v>
      </c>
      <c r="E18" s="33">
        <v>10</v>
      </c>
      <c r="F18" s="33">
        <v>13</v>
      </c>
      <c r="G18" s="33">
        <v>1</v>
      </c>
      <c r="H18" s="33">
        <v>3</v>
      </c>
      <c r="I18" s="33">
        <v>7</v>
      </c>
      <c r="J18" s="33">
        <v>207</v>
      </c>
      <c r="K18" s="33">
        <v>74</v>
      </c>
      <c r="L18" s="33">
        <v>23</v>
      </c>
      <c r="M18" s="33">
        <v>4</v>
      </c>
    </row>
    <row r="19" spans="1:13" s="11" customFormat="1" ht="24.95" customHeight="1" x14ac:dyDescent="0.25">
      <c r="A19" s="33" t="s">
        <v>39</v>
      </c>
      <c r="B19" s="33">
        <v>13</v>
      </c>
      <c r="C19" s="33">
        <v>12</v>
      </c>
      <c r="D19" s="33">
        <v>18</v>
      </c>
      <c r="E19" s="67" t="s">
        <v>40</v>
      </c>
      <c r="F19" s="33">
        <v>9</v>
      </c>
      <c r="G19" s="67" t="s">
        <v>40</v>
      </c>
      <c r="H19" s="33">
        <v>4</v>
      </c>
      <c r="I19" s="33">
        <v>3</v>
      </c>
      <c r="J19" s="33">
        <v>308</v>
      </c>
      <c r="K19" s="33">
        <v>35</v>
      </c>
      <c r="L19" s="33">
        <v>41</v>
      </c>
      <c r="M19" s="33">
        <v>9</v>
      </c>
    </row>
    <row r="20" spans="1:13" s="11" customFormat="1" ht="24.95" customHeight="1" x14ac:dyDescent="0.25">
      <c r="A20" s="33" t="s">
        <v>41</v>
      </c>
      <c r="B20" s="33">
        <v>15</v>
      </c>
      <c r="C20" s="33">
        <v>8</v>
      </c>
      <c r="D20" s="33">
        <v>10</v>
      </c>
      <c r="E20" s="33">
        <v>2</v>
      </c>
      <c r="F20" s="33">
        <v>7</v>
      </c>
      <c r="G20" s="67" t="s">
        <v>40</v>
      </c>
      <c r="H20" s="33">
        <v>6</v>
      </c>
      <c r="I20" s="33">
        <v>4</v>
      </c>
      <c r="J20" s="33">
        <v>176</v>
      </c>
      <c r="K20" s="33">
        <v>52</v>
      </c>
      <c r="L20" s="33">
        <v>11</v>
      </c>
      <c r="M20" s="33">
        <v>0</v>
      </c>
    </row>
    <row r="21" spans="1:13" s="11" customFormat="1" ht="24.95" customHeight="1" x14ac:dyDescent="0.25">
      <c r="A21" s="33" t="s">
        <v>42</v>
      </c>
      <c r="B21" s="33">
        <v>26</v>
      </c>
      <c r="C21" s="33">
        <v>38</v>
      </c>
      <c r="D21" s="33">
        <v>23</v>
      </c>
      <c r="E21" s="33">
        <v>5</v>
      </c>
      <c r="F21" s="33">
        <v>10</v>
      </c>
      <c r="G21" s="67" t="s">
        <v>40</v>
      </c>
      <c r="H21" s="33">
        <v>7</v>
      </c>
      <c r="I21" s="33">
        <v>2</v>
      </c>
      <c r="J21" s="33">
        <v>331</v>
      </c>
      <c r="K21" s="33">
        <v>64</v>
      </c>
      <c r="L21" s="33">
        <v>31</v>
      </c>
      <c r="M21" s="33">
        <v>21</v>
      </c>
    </row>
    <row r="22" spans="1:13" s="11" customFormat="1" ht="24.95" customHeight="1" x14ac:dyDescent="0.25">
      <c r="A22" s="33" t="s">
        <v>43</v>
      </c>
      <c r="B22" s="33">
        <v>18</v>
      </c>
      <c r="C22" s="33">
        <v>25</v>
      </c>
      <c r="D22" s="33">
        <v>10</v>
      </c>
      <c r="E22" s="33">
        <v>5</v>
      </c>
      <c r="F22" s="33">
        <v>6</v>
      </c>
      <c r="G22" s="67" t="s">
        <v>40</v>
      </c>
      <c r="H22" s="33">
        <v>10</v>
      </c>
      <c r="I22" s="33">
        <v>1</v>
      </c>
      <c r="J22" s="33">
        <v>322</v>
      </c>
      <c r="K22" s="33">
        <v>90</v>
      </c>
      <c r="L22" s="33">
        <v>40</v>
      </c>
      <c r="M22" s="33">
        <v>8</v>
      </c>
    </row>
    <row r="23" spans="1:13" s="11" customFormat="1" ht="24.95" customHeight="1" x14ac:dyDescent="0.25">
      <c r="A23" s="33" t="s">
        <v>107</v>
      </c>
      <c r="B23" s="33">
        <v>20</v>
      </c>
      <c r="C23" s="33">
        <v>95</v>
      </c>
      <c r="D23" s="33">
        <v>46</v>
      </c>
      <c r="E23" s="33">
        <v>5</v>
      </c>
      <c r="F23" s="33">
        <v>11</v>
      </c>
      <c r="G23" s="33">
        <v>2</v>
      </c>
      <c r="H23" s="33">
        <v>13</v>
      </c>
      <c r="I23" s="33">
        <v>9</v>
      </c>
      <c r="J23" s="33">
        <v>613</v>
      </c>
      <c r="K23" s="33">
        <v>142</v>
      </c>
      <c r="L23" s="33">
        <v>44</v>
      </c>
      <c r="M23" s="33">
        <v>21</v>
      </c>
    </row>
    <row r="24" spans="1:13" s="11" customFormat="1" ht="24.95" customHeight="1" x14ac:dyDescent="0.25">
      <c r="A24" s="33" t="s">
        <v>44</v>
      </c>
      <c r="B24" s="33">
        <v>41</v>
      </c>
      <c r="C24" s="33">
        <v>76</v>
      </c>
      <c r="D24" s="33">
        <v>73</v>
      </c>
      <c r="E24" s="33">
        <v>11</v>
      </c>
      <c r="F24" s="33">
        <v>18</v>
      </c>
      <c r="G24" s="33">
        <v>3</v>
      </c>
      <c r="H24" s="33">
        <v>36</v>
      </c>
      <c r="I24" s="33">
        <v>7</v>
      </c>
      <c r="J24" s="33">
        <v>159</v>
      </c>
      <c r="K24" s="33">
        <v>122</v>
      </c>
      <c r="L24" s="33">
        <v>65</v>
      </c>
      <c r="M24" s="33">
        <v>4</v>
      </c>
    </row>
    <row r="25" spans="1:13" s="11" customFormat="1" ht="24.95" customHeight="1" x14ac:dyDescent="0.25">
      <c r="A25" s="33" t="s">
        <v>45</v>
      </c>
      <c r="B25" s="33">
        <v>34</v>
      </c>
      <c r="C25" s="33">
        <v>55</v>
      </c>
      <c r="D25" s="33">
        <v>42</v>
      </c>
      <c r="E25" s="33">
        <v>9</v>
      </c>
      <c r="F25" s="33">
        <v>12</v>
      </c>
      <c r="G25" s="33">
        <v>6</v>
      </c>
      <c r="H25" s="33">
        <v>34</v>
      </c>
      <c r="I25" s="33">
        <v>26</v>
      </c>
      <c r="J25" s="33">
        <v>216</v>
      </c>
      <c r="K25" s="33">
        <v>87</v>
      </c>
      <c r="L25" s="33">
        <v>30</v>
      </c>
      <c r="M25" s="33">
        <v>14</v>
      </c>
    </row>
    <row r="26" spans="1:13" s="11" customFormat="1" ht="24.95" customHeight="1" x14ac:dyDescent="0.25">
      <c r="A26" s="27" t="s">
        <v>46</v>
      </c>
      <c r="B26" s="27">
        <v>54</v>
      </c>
      <c r="C26" s="27">
        <v>108</v>
      </c>
      <c r="D26" s="27">
        <v>67</v>
      </c>
      <c r="E26" s="27">
        <v>7</v>
      </c>
      <c r="F26" s="27">
        <v>25</v>
      </c>
      <c r="G26" s="27">
        <v>3</v>
      </c>
      <c r="H26" s="27">
        <v>45</v>
      </c>
      <c r="I26" s="27">
        <v>17</v>
      </c>
      <c r="J26" s="27">
        <v>655</v>
      </c>
      <c r="K26" s="27">
        <v>105</v>
      </c>
      <c r="L26" s="27">
        <v>56</v>
      </c>
      <c r="M26" s="27">
        <v>35</v>
      </c>
    </row>
    <row r="27" spans="1:13" s="11" customFormat="1" ht="24.95" customHeight="1" x14ac:dyDescent="0.25">
      <c r="A27" s="33" t="s">
        <v>47</v>
      </c>
      <c r="B27" s="33">
        <v>27</v>
      </c>
      <c r="C27" s="33">
        <v>51</v>
      </c>
      <c r="D27" s="33">
        <v>33</v>
      </c>
      <c r="E27" s="33">
        <v>5</v>
      </c>
      <c r="F27" s="33">
        <v>16</v>
      </c>
      <c r="G27" s="33">
        <v>1</v>
      </c>
      <c r="H27" s="33">
        <v>27</v>
      </c>
      <c r="I27" s="33">
        <v>10</v>
      </c>
      <c r="J27" s="33">
        <v>269</v>
      </c>
      <c r="K27" s="33">
        <v>67</v>
      </c>
      <c r="L27" s="33">
        <v>24</v>
      </c>
      <c r="M27" s="33">
        <v>16</v>
      </c>
    </row>
    <row r="28" spans="1:13" s="11" customFormat="1" ht="24.95" customHeight="1" x14ac:dyDescent="0.25">
      <c r="A28" s="33" t="s">
        <v>48</v>
      </c>
      <c r="B28" s="33">
        <v>20</v>
      </c>
      <c r="C28" s="33">
        <v>43</v>
      </c>
      <c r="D28" s="33">
        <v>28</v>
      </c>
      <c r="E28" s="33">
        <v>2</v>
      </c>
      <c r="F28" s="33">
        <v>8</v>
      </c>
      <c r="G28" s="33">
        <v>2</v>
      </c>
      <c r="H28" s="33">
        <v>14</v>
      </c>
      <c r="I28" s="33">
        <v>6</v>
      </c>
      <c r="J28" s="33">
        <v>198</v>
      </c>
      <c r="K28" s="33">
        <v>26</v>
      </c>
      <c r="L28" s="33">
        <v>26</v>
      </c>
      <c r="M28" s="33">
        <v>19</v>
      </c>
    </row>
    <row r="29" spans="1:13" s="11" customFormat="1" ht="24.95" customHeight="1" x14ac:dyDescent="0.25">
      <c r="A29" s="33" t="s">
        <v>49</v>
      </c>
      <c r="B29" s="33">
        <v>7</v>
      </c>
      <c r="C29" s="33">
        <v>14</v>
      </c>
      <c r="D29" s="33">
        <v>3</v>
      </c>
      <c r="E29" s="67" t="s">
        <v>40</v>
      </c>
      <c r="F29" s="33">
        <v>1</v>
      </c>
      <c r="G29" s="67" t="s">
        <v>40</v>
      </c>
      <c r="H29" s="33">
        <v>4</v>
      </c>
      <c r="I29" s="33">
        <v>1</v>
      </c>
      <c r="J29" s="33">
        <v>188</v>
      </c>
      <c r="K29" s="33">
        <v>12</v>
      </c>
      <c r="L29" s="33">
        <v>6</v>
      </c>
      <c r="M29" s="33">
        <v>0</v>
      </c>
    </row>
    <row r="30" spans="1:13" s="11" customFormat="1" ht="24.95" customHeight="1" x14ac:dyDescent="0.25">
      <c r="A30" s="27" t="s">
        <v>50</v>
      </c>
      <c r="B30" s="27">
        <v>186</v>
      </c>
      <c r="C30" s="27">
        <v>212</v>
      </c>
      <c r="D30" s="27">
        <v>253</v>
      </c>
      <c r="E30" s="27">
        <v>56</v>
      </c>
      <c r="F30" s="27">
        <v>72</v>
      </c>
      <c r="G30" s="27">
        <v>16</v>
      </c>
      <c r="H30" s="27">
        <v>120</v>
      </c>
      <c r="I30" s="27">
        <v>60</v>
      </c>
      <c r="J30" s="27">
        <v>960</v>
      </c>
      <c r="K30" s="27">
        <v>527</v>
      </c>
      <c r="L30" s="27">
        <v>688</v>
      </c>
      <c r="M30" s="27">
        <v>30</v>
      </c>
    </row>
    <row r="31" spans="1:13" s="11" customFormat="1" ht="24.95" customHeight="1" x14ac:dyDescent="0.25">
      <c r="A31" s="33" t="s">
        <v>51</v>
      </c>
      <c r="B31" s="33">
        <v>50</v>
      </c>
      <c r="C31" s="33">
        <v>81</v>
      </c>
      <c r="D31" s="33">
        <v>66</v>
      </c>
      <c r="E31" s="33">
        <v>21</v>
      </c>
      <c r="F31" s="33">
        <v>25</v>
      </c>
      <c r="G31" s="33">
        <v>8</v>
      </c>
      <c r="H31" s="33">
        <v>39</v>
      </c>
      <c r="I31" s="33">
        <v>10</v>
      </c>
      <c r="J31" s="33">
        <v>306</v>
      </c>
      <c r="K31" s="33">
        <v>185</v>
      </c>
      <c r="L31" s="33">
        <v>296</v>
      </c>
      <c r="M31" s="33">
        <v>26</v>
      </c>
    </row>
    <row r="32" spans="1:13" s="11" customFormat="1" ht="24.95" customHeight="1" x14ac:dyDescent="0.25">
      <c r="A32" s="33" t="s">
        <v>52</v>
      </c>
      <c r="B32" s="33">
        <v>61</v>
      </c>
      <c r="C32" s="33">
        <v>58</v>
      </c>
      <c r="D32" s="33">
        <v>78</v>
      </c>
      <c r="E32" s="33">
        <v>11</v>
      </c>
      <c r="F32" s="33">
        <v>17</v>
      </c>
      <c r="G32" s="33">
        <v>6</v>
      </c>
      <c r="H32" s="33">
        <v>52</v>
      </c>
      <c r="I32" s="33">
        <v>37</v>
      </c>
      <c r="J32" s="33">
        <v>189</v>
      </c>
      <c r="K32" s="33">
        <v>124</v>
      </c>
      <c r="L32" s="33">
        <v>217</v>
      </c>
      <c r="M32" s="33">
        <v>4</v>
      </c>
    </row>
    <row r="33" spans="1:13" s="11" customFormat="1" ht="24.95" customHeight="1" x14ac:dyDescent="0.25">
      <c r="A33" s="33" t="s">
        <v>53</v>
      </c>
      <c r="B33" s="33">
        <v>75</v>
      </c>
      <c r="C33" s="33">
        <v>73</v>
      </c>
      <c r="D33" s="33">
        <v>109</v>
      </c>
      <c r="E33" s="33">
        <v>24</v>
      </c>
      <c r="F33" s="33">
        <v>30</v>
      </c>
      <c r="G33" s="33">
        <v>2</v>
      </c>
      <c r="H33" s="33">
        <v>29</v>
      </c>
      <c r="I33" s="33">
        <v>13</v>
      </c>
      <c r="J33" s="33">
        <v>455</v>
      </c>
      <c r="K33" s="33">
        <v>218</v>
      </c>
      <c r="L33" s="33">
        <v>175</v>
      </c>
      <c r="M33" s="33">
        <v>0</v>
      </c>
    </row>
    <row r="34" spans="1:13" s="11" customFormat="1" ht="24.95" customHeight="1" x14ac:dyDescent="0.25">
      <c r="A34" s="27" t="s">
        <v>54</v>
      </c>
      <c r="B34" s="27">
        <v>295</v>
      </c>
      <c r="C34" s="27">
        <v>273</v>
      </c>
      <c r="D34" s="27">
        <v>291</v>
      </c>
      <c r="E34" s="27">
        <v>78</v>
      </c>
      <c r="F34" s="27">
        <v>64</v>
      </c>
      <c r="G34" s="27">
        <v>16</v>
      </c>
      <c r="H34" s="27">
        <v>118</v>
      </c>
      <c r="I34" s="27">
        <v>51</v>
      </c>
      <c r="J34" s="27">
        <v>763</v>
      </c>
      <c r="K34" s="27">
        <v>808</v>
      </c>
      <c r="L34" s="27">
        <v>293</v>
      </c>
      <c r="M34" s="27">
        <v>7</v>
      </c>
    </row>
    <row r="35" spans="1:13" s="11" customFormat="1" ht="24.95" customHeight="1" x14ac:dyDescent="0.25">
      <c r="A35" s="33" t="s">
        <v>55</v>
      </c>
      <c r="B35" s="33">
        <v>48</v>
      </c>
      <c r="C35" s="33">
        <v>78</v>
      </c>
      <c r="D35" s="33">
        <v>107</v>
      </c>
      <c r="E35" s="33">
        <v>13</v>
      </c>
      <c r="F35" s="33">
        <v>20</v>
      </c>
      <c r="G35" s="33">
        <v>6</v>
      </c>
      <c r="H35" s="33">
        <v>26</v>
      </c>
      <c r="I35" s="33">
        <v>12</v>
      </c>
      <c r="J35" s="33">
        <v>320</v>
      </c>
      <c r="K35" s="33">
        <v>207</v>
      </c>
      <c r="L35" s="33">
        <v>59</v>
      </c>
      <c r="M35" s="33">
        <v>0</v>
      </c>
    </row>
    <row r="36" spans="1:13" s="11" customFormat="1" ht="24.95" customHeight="1" x14ac:dyDescent="0.25">
      <c r="A36" s="33" t="s">
        <v>108</v>
      </c>
      <c r="B36" s="33">
        <v>58</v>
      </c>
      <c r="C36" s="33">
        <v>40</v>
      </c>
      <c r="D36" s="33">
        <v>45</v>
      </c>
      <c r="E36" s="33">
        <v>10</v>
      </c>
      <c r="F36" s="33">
        <v>9</v>
      </c>
      <c r="G36" s="33">
        <v>3</v>
      </c>
      <c r="H36" s="33">
        <v>11</v>
      </c>
      <c r="I36" s="33">
        <v>9</v>
      </c>
      <c r="J36" s="33">
        <v>131</v>
      </c>
      <c r="K36" s="33">
        <v>154</v>
      </c>
      <c r="L36" s="33">
        <v>54</v>
      </c>
      <c r="M36" s="33">
        <v>0</v>
      </c>
    </row>
    <row r="37" spans="1:13" s="11" customFormat="1" ht="24.95" customHeight="1" x14ac:dyDescent="0.25">
      <c r="A37" s="33" t="s">
        <v>56</v>
      </c>
      <c r="B37" s="33">
        <v>75</v>
      </c>
      <c r="C37" s="33">
        <v>70</v>
      </c>
      <c r="D37" s="33">
        <v>55</v>
      </c>
      <c r="E37" s="33">
        <v>26</v>
      </c>
      <c r="F37" s="33">
        <v>22</v>
      </c>
      <c r="G37" s="33">
        <v>5</v>
      </c>
      <c r="H37" s="33">
        <v>34</v>
      </c>
      <c r="I37" s="33">
        <v>16</v>
      </c>
      <c r="J37" s="33">
        <v>112</v>
      </c>
      <c r="K37" s="33">
        <v>150</v>
      </c>
      <c r="L37" s="33">
        <v>72</v>
      </c>
      <c r="M37" s="33">
        <v>7</v>
      </c>
    </row>
    <row r="38" spans="1:13" s="11" customFormat="1" ht="24.95" customHeight="1" x14ac:dyDescent="0.25">
      <c r="A38" s="33" t="s">
        <v>57</v>
      </c>
      <c r="B38" s="33">
        <v>53</v>
      </c>
      <c r="C38" s="33">
        <v>54</v>
      </c>
      <c r="D38" s="33">
        <v>36</v>
      </c>
      <c r="E38" s="33">
        <v>10</v>
      </c>
      <c r="F38" s="33">
        <v>7</v>
      </c>
      <c r="G38" s="67" t="s">
        <v>40</v>
      </c>
      <c r="H38" s="33">
        <v>17</v>
      </c>
      <c r="I38" s="33">
        <v>5</v>
      </c>
      <c r="J38" s="33">
        <v>147</v>
      </c>
      <c r="K38" s="33">
        <v>202</v>
      </c>
      <c r="L38" s="33">
        <v>75</v>
      </c>
      <c r="M38" s="33">
        <v>0</v>
      </c>
    </row>
    <row r="39" spans="1:13" s="11" customFormat="1" ht="24.95" customHeight="1" x14ac:dyDescent="0.25">
      <c r="A39" s="33" t="s">
        <v>58</v>
      </c>
      <c r="B39" s="33">
        <v>61</v>
      </c>
      <c r="C39" s="33">
        <v>31</v>
      </c>
      <c r="D39" s="33">
        <v>48</v>
      </c>
      <c r="E39" s="33">
        <v>19</v>
      </c>
      <c r="F39" s="33">
        <v>6</v>
      </c>
      <c r="G39" s="33">
        <v>2</v>
      </c>
      <c r="H39" s="33">
        <v>30</v>
      </c>
      <c r="I39" s="33">
        <v>9</v>
      </c>
      <c r="J39" s="33">
        <v>53</v>
      </c>
      <c r="K39" s="33">
        <v>95</v>
      </c>
      <c r="L39" s="33">
        <v>33</v>
      </c>
      <c r="M39" s="33">
        <v>0</v>
      </c>
    </row>
    <row r="40" spans="1:13" s="11" customFormat="1" ht="24.95" customHeight="1" x14ac:dyDescent="0.25">
      <c r="A40" s="27" t="s">
        <v>59</v>
      </c>
      <c r="B40" s="27">
        <v>113</v>
      </c>
      <c r="C40" s="27">
        <v>173</v>
      </c>
      <c r="D40" s="27">
        <v>173</v>
      </c>
      <c r="E40" s="27">
        <v>39</v>
      </c>
      <c r="F40" s="27">
        <v>62</v>
      </c>
      <c r="G40" s="27">
        <v>19</v>
      </c>
      <c r="H40" s="27">
        <v>158</v>
      </c>
      <c r="I40" s="27">
        <v>24</v>
      </c>
      <c r="J40" s="28">
        <v>1401</v>
      </c>
      <c r="K40" s="27">
        <v>418</v>
      </c>
      <c r="L40" s="27">
        <v>355</v>
      </c>
      <c r="M40" s="27">
        <v>255</v>
      </c>
    </row>
    <row r="41" spans="1:13" s="11" customFormat="1" ht="24.95" customHeight="1" x14ac:dyDescent="0.25">
      <c r="A41" s="33" t="s">
        <v>60</v>
      </c>
      <c r="B41" s="33">
        <v>30</v>
      </c>
      <c r="C41" s="33">
        <v>77</v>
      </c>
      <c r="D41" s="33">
        <v>47</v>
      </c>
      <c r="E41" s="33">
        <v>10</v>
      </c>
      <c r="F41" s="33">
        <v>20</v>
      </c>
      <c r="G41" s="33">
        <v>13</v>
      </c>
      <c r="H41" s="33">
        <v>87</v>
      </c>
      <c r="I41" s="33">
        <v>4</v>
      </c>
      <c r="J41" s="33">
        <v>606</v>
      </c>
      <c r="K41" s="33">
        <v>133</v>
      </c>
      <c r="L41" s="33">
        <v>106</v>
      </c>
      <c r="M41" s="33">
        <v>199</v>
      </c>
    </row>
    <row r="42" spans="1:13" s="11" customFormat="1" ht="24.95" customHeight="1" x14ac:dyDescent="0.25">
      <c r="A42" s="33" t="s">
        <v>61</v>
      </c>
      <c r="B42" s="33">
        <v>39</v>
      </c>
      <c r="C42" s="33">
        <v>41</v>
      </c>
      <c r="D42" s="33">
        <v>49</v>
      </c>
      <c r="E42" s="33">
        <v>2</v>
      </c>
      <c r="F42" s="33">
        <v>19</v>
      </c>
      <c r="G42" s="33">
        <v>5</v>
      </c>
      <c r="H42" s="33">
        <v>28</v>
      </c>
      <c r="I42" s="33">
        <v>13</v>
      </c>
      <c r="J42" s="33">
        <v>388</v>
      </c>
      <c r="K42" s="33">
        <v>153</v>
      </c>
      <c r="L42" s="33">
        <v>146</v>
      </c>
      <c r="M42" s="33">
        <v>0</v>
      </c>
    </row>
    <row r="43" spans="1:13" s="11" customFormat="1" ht="24.95" customHeight="1" x14ac:dyDescent="0.25">
      <c r="A43" s="60" t="s">
        <v>109</v>
      </c>
      <c r="B43" s="60">
        <v>44</v>
      </c>
      <c r="C43" s="60">
        <v>55</v>
      </c>
      <c r="D43" s="60">
        <v>77</v>
      </c>
      <c r="E43" s="60">
        <v>27</v>
      </c>
      <c r="F43" s="60">
        <v>23</v>
      </c>
      <c r="G43" s="60">
        <v>1</v>
      </c>
      <c r="H43" s="60">
        <v>43</v>
      </c>
      <c r="I43" s="60">
        <v>7</v>
      </c>
      <c r="J43" s="60">
        <v>407</v>
      </c>
      <c r="K43" s="60">
        <v>132</v>
      </c>
      <c r="L43" s="60">
        <v>103</v>
      </c>
      <c r="M43" s="60">
        <v>56</v>
      </c>
    </row>
    <row r="44" spans="1:13" ht="21.75" customHeight="1" x14ac:dyDescent="0.25">
      <c r="A44" s="12" t="s">
        <v>90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05" t="s">
        <v>95</v>
      </c>
      <c r="M44" s="105"/>
    </row>
    <row r="45" spans="1:13" ht="15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1"/>
    </row>
    <row r="46" spans="1:13" x14ac:dyDescent="0.25">
      <c r="A46" s="108" t="s">
        <v>105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</row>
  </sheetData>
  <mergeCells count="15">
    <mergeCell ref="A46:M46"/>
    <mergeCell ref="I11:I12"/>
    <mergeCell ref="J11:M11"/>
    <mergeCell ref="A1:M1"/>
    <mergeCell ref="A7:M7"/>
    <mergeCell ref="A10:M10"/>
    <mergeCell ref="A11:A12"/>
    <mergeCell ref="B11:B12"/>
    <mergeCell ref="C11:C12"/>
    <mergeCell ref="D11:D12"/>
    <mergeCell ref="E11:E12"/>
    <mergeCell ref="F11:F12"/>
    <mergeCell ref="G11:H11"/>
    <mergeCell ref="A6:M6"/>
    <mergeCell ref="L44:M44"/>
  </mergeCells>
  <printOptions horizontalCentered="1"/>
  <pageMargins left="0.25" right="0.25" top="0.25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Sheet1</vt:lpstr>
      <vt:lpstr>17.1</vt:lpstr>
      <vt:lpstr>17.2</vt:lpstr>
      <vt:lpstr>17.2a</vt:lpstr>
      <vt:lpstr>17.2b</vt:lpstr>
      <vt:lpstr>17.3</vt:lpstr>
      <vt:lpstr>17.3a</vt:lpstr>
      <vt:lpstr>17.3b</vt:lpstr>
      <vt:lpstr>17.3c</vt:lpstr>
      <vt:lpstr>17.3d</vt:lpstr>
      <vt:lpstr>17.3e</vt:lpstr>
      <vt:lpstr>'17.1'!Print_Area</vt:lpstr>
      <vt:lpstr>'17.2'!Print_Area</vt:lpstr>
      <vt:lpstr>'17.2a'!Print_Area</vt:lpstr>
      <vt:lpstr>'17.2b'!Print_Area</vt:lpstr>
      <vt:lpstr>'17.3'!Print_Area</vt:lpstr>
      <vt:lpstr>'17.3a'!Print_Area</vt:lpstr>
      <vt:lpstr>'17.3b'!Print_Area</vt:lpstr>
      <vt:lpstr>'17.3c'!Print_Area</vt:lpstr>
      <vt:lpstr>'17.3d'!Print_Area</vt:lpstr>
      <vt:lpstr>'17.3e'!Print_Area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2023-04-26T08:03:21Z</cp:lastPrinted>
  <dcterms:created xsi:type="dcterms:W3CDTF">2022-08-16T07:04:17Z</dcterms:created>
  <dcterms:modified xsi:type="dcterms:W3CDTF">2023-09-11T07:20:07Z</dcterms:modified>
</cp:coreProperties>
</file>